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Trudi\OneDrive\Documenten\Sollicitatie\"/>
    </mc:Choice>
  </mc:AlternateContent>
  <xr:revisionPtr revIDLastSave="0" documentId="8_{8D61D718-5546-4A30-B931-42820F168640}" xr6:coauthVersionLast="47" xr6:coauthVersionMax="47" xr10:uidLastSave="{00000000-0000-0000-0000-000000000000}"/>
  <bookViews>
    <workbookView xWindow="-110" yWindow="-110" windowWidth="19420" windowHeight="10300" tabRatio="669" firstSheet="2" activeTab="7" xr2:uid="{00000000-000D-0000-FFFF-FFFF00000000}"/>
  </bookViews>
  <sheets>
    <sheet name="Enkel pony" sheetId="1" r:id="rId1"/>
    <sheet name="Dubbel pony" sheetId="2" r:id="rId2"/>
    <sheet name="Tandem pony" sheetId="4" r:id="rId3"/>
    <sheet name="Vierspan pony" sheetId="3" r:id="rId4"/>
    <sheet name="Enkel paard" sheetId="5" r:id="rId5"/>
    <sheet name="Dubbel paard" sheetId="6" r:id="rId6"/>
    <sheet name="Vierspan paard" sheetId="7" r:id="rId7"/>
    <sheet name="JEUGD" sheetId="10" r:id="rId8"/>
    <sheet name="Tandem Paard" sheetId="8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5" l="1"/>
  <c r="K5" i="3"/>
  <c r="K6" i="1"/>
  <c r="K8" i="2"/>
  <c r="K10" i="2"/>
  <c r="K9" i="2"/>
  <c r="K7" i="2"/>
  <c r="K6" i="2"/>
  <c r="K29" i="2"/>
  <c r="L29" i="2"/>
  <c r="K5" i="2"/>
  <c r="K5" i="4"/>
  <c r="K7" i="7"/>
  <c r="K31" i="1"/>
  <c r="L31" i="1"/>
  <c r="K5" i="1"/>
  <c r="K6" i="7"/>
  <c r="K8" i="7"/>
  <c r="K5" i="7"/>
  <c r="K9" i="6"/>
  <c r="K8" i="6"/>
  <c r="K7" i="6"/>
  <c r="K6" i="6"/>
  <c r="K31" i="6"/>
  <c r="L31" i="6"/>
  <c r="K8" i="5"/>
  <c r="K7" i="5"/>
  <c r="K6" i="5"/>
  <c r="K5" i="5"/>
  <c r="K32" i="5"/>
  <c r="K47" i="5"/>
  <c r="L47" i="5"/>
  <c r="L55" i="5"/>
  <c r="K55" i="5"/>
  <c r="L14" i="5"/>
  <c r="K14" i="5"/>
  <c r="K8" i="1"/>
  <c r="L8" i="1"/>
  <c r="K5" i="6"/>
  <c r="K16" i="6"/>
  <c r="L16" i="6"/>
  <c r="K51" i="5"/>
  <c r="K27" i="2"/>
  <c r="K40" i="1"/>
  <c r="K18" i="1"/>
  <c r="L51" i="5"/>
  <c r="K49" i="5"/>
  <c r="L49" i="5"/>
  <c r="K39" i="5"/>
  <c r="L39" i="5"/>
  <c r="K58" i="5"/>
  <c r="L58" i="5"/>
  <c r="K12" i="7"/>
  <c r="L11" i="4"/>
  <c r="K11" i="4"/>
  <c r="K14" i="1"/>
  <c r="K10" i="7"/>
  <c r="L10" i="7"/>
  <c r="L11" i="7"/>
  <c r="K42" i="5"/>
  <c r="K48" i="5"/>
  <c r="K9" i="5"/>
  <c r="K37" i="5"/>
  <c r="K56" i="5"/>
  <c r="K7" i="1"/>
  <c r="K28" i="1"/>
  <c r="K15" i="1"/>
  <c r="K16" i="1"/>
  <c r="K17" i="1"/>
  <c r="K19" i="1"/>
  <c r="K20" i="1"/>
  <c r="K21" i="1"/>
  <c r="K22" i="1"/>
  <c r="K23" i="1"/>
  <c r="K12" i="1"/>
  <c r="K10" i="1"/>
  <c r="K21" i="6"/>
  <c r="K15" i="6"/>
  <c r="L32" i="6"/>
  <c r="K32" i="6"/>
  <c r="K44" i="5"/>
  <c r="K38" i="1"/>
  <c r="K19" i="6"/>
  <c r="K12" i="5"/>
  <c r="K16" i="2"/>
  <c r="K27" i="1"/>
  <c r="K18" i="5"/>
  <c r="K17" i="5"/>
  <c r="K20" i="6" l="1"/>
  <c r="K26" i="6"/>
  <c r="K29" i="6"/>
  <c r="L7" i="6"/>
  <c r="L8" i="5"/>
  <c r="L7" i="2"/>
  <c r="K25" i="1"/>
  <c r="K29" i="1"/>
  <c r="L35" i="1"/>
  <c r="K11" i="7"/>
  <c r="L12" i="7"/>
  <c r="L8" i="7"/>
  <c r="L6" i="7"/>
  <c r="L5" i="7"/>
  <c r="L7" i="7"/>
  <c r="L23" i="6"/>
  <c r="K23" i="6"/>
  <c r="L18" i="6"/>
  <c r="K18" i="6"/>
  <c r="L33" i="6"/>
  <c r="K33" i="6"/>
  <c r="L24" i="6"/>
  <c r="K24" i="6"/>
  <c r="L21" i="6"/>
  <c r="L15" i="6"/>
  <c r="L30" i="6"/>
  <c r="K30" i="6"/>
  <c r="L13" i="6"/>
  <c r="K13" i="6"/>
  <c r="L17" i="6"/>
  <c r="K17" i="6"/>
  <c r="L14" i="6"/>
  <c r="K14" i="6"/>
  <c r="L27" i="6"/>
  <c r="K27" i="6"/>
  <c r="L25" i="6"/>
  <c r="K25" i="6"/>
  <c r="L28" i="6"/>
  <c r="K28" i="6"/>
  <c r="L11" i="6"/>
  <c r="K11" i="6"/>
  <c r="L8" i="6"/>
  <c r="L22" i="6"/>
  <c r="K22" i="6"/>
  <c r="L26" i="6"/>
  <c r="L20" i="6"/>
  <c r="L29" i="6"/>
  <c r="L9" i="6"/>
  <c r="L10" i="6"/>
  <c r="K10" i="6"/>
  <c r="L6" i="6"/>
  <c r="L19" i="6"/>
  <c r="L5" i="6"/>
  <c r="L16" i="5"/>
  <c r="K16" i="5"/>
  <c r="L42" i="5"/>
  <c r="L45" i="5"/>
  <c r="K45" i="5"/>
  <c r="L19" i="5"/>
  <c r="K19" i="5"/>
  <c r="L20" i="5"/>
  <c r="K20" i="5"/>
  <c r="L15" i="5"/>
  <c r="K15" i="5"/>
  <c r="L25" i="5"/>
  <c r="K25" i="5"/>
  <c r="L13" i="5"/>
  <c r="K13" i="5"/>
  <c r="L32" i="5"/>
  <c r="L44" i="5"/>
  <c r="L53" i="5"/>
  <c r="K53" i="5"/>
  <c r="L57" i="5"/>
  <c r="K57" i="5"/>
  <c r="L46" i="5"/>
  <c r="K46" i="5"/>
  <c r="L22" i="5"/>
  <c r="K22" i="5"/>
  <c r="L23" i="5"/>
  <c r="K23" i="5"/>
  <c r="L28" i="5"/>
  <c r="K28" i="5"/>
  <c r="L43" i="5"/>
  <c r="K43" i="5"/>
  <c r="L17" i="5"/>
  <c r="L12" i="5"/>
  <c r="L18" i="5"/>
  <c r="L37" i="5"/>
  <c r="L52" i="5"/>
  <c r="K52" i="5"/>
  <c r="L36" i="5"/>
  <c r="K36" i="5"/>
  <c r="L33" i="5"/>
  <c r="K33" i="5"/>
  <c r="L54" i="5"/>
  <c r="K54" i="5"/>
  <c r="L27" i="5"/>
  <c r="K27" i="5"/>
  <c r="L48" i="5"/>
  <c r="L7" i="5"/>
  <c r="L30" i="5"/>
  <c r="K30" i="5"/>
  <c r="L5" i="5"/>
  <c r="L56" i="5"/>
  <c r="L35" i="5"/>
  <c r="K35" i="5"/>
  <c r="L34" i="5"/>
  <c r="K34" i="5"/>
  <c r="L10" i="5"/>
  <c r="L24" i="5"/>
  <c r="K24" i="5"/>
  <c r="L9" i="5"/>
  <c r="L6" i="5"/>
  <c r="L26" i="5"/>
  <c r="K26" i="5"/>
  <c r="L38" i="5"/>
  <c r="K38" i="5"/>
  <c r="L21" i="5"/>
  <c r="K21" i="5"/>
  <c r="L50" i="5"/>
  <c r="K50" i="5"/>
  <c r="L31" i="5"/>
  <c r="K31" i="5"/>
  <c r="L41" i="5"/>
  <c r="K41" i="5"/>
  <c r="L40" i="5"/>
  <c r="K40" i="5"/>
  <c r="L7" i="3"/>
  <c r="K7" i="3"/>
  <c r="L5" i="3"/>
  <c r="L8" i="4"/>
  <c r="K8" i="4"/>
  <c r="L9" i="4"/>
  <c r="K9" i="4"/>
  <c r="L10" i="4"/>
  <c r="K10" i="4"/>
  <c r="L6" i="4"/>
  <c r="K6" i="4"/>
  <c r="L5" i="4"/>
  <c r="L19" i="2"/>
  <c r="K19" i="2"/>
  <c r="L13" i="2"/>
  <c r="K13" i="2"/>
  <c r="L20" i="2"/>
  <c r="K20" i="2"/>
  <c r="L15" i="2"/>
  <c r="K15" i="2"/>
  <c r="L27" i="2"/>
  <c r="L31" i="2"/>
  <c r="K31" i="2"/>
  <c r="L22" i="2"/>
  <c r="K22" i="2"/>
  <c r="L17" i="2"/>
  <c r="K17" i="2"/>
  <c r="L24" i="2"/>
  <c r="K24" i="2"/>
  <c r="L23" i="2"/>
  <c r="K23" i="2"/>
  <c r="L30" i="2"/>
  <c r="K30" i="2"/>
  <c r="L21" i="2"/>
  <c r="K21" i="2"/>
  <c r="L16" i="2"/>
  <c r="L14" i="2"/>
  <c r="K14" i="2"/>
  <c r="L12" i="2"/>
  <c r="K12" i="2"/>
  <c r="L8" i="2"/>
  <c r="L6" i="2"/>
  <c r="L9" i="2"/>
  <c r="L26" i="2"/>
  <c r="K26" i="2"/>
  <c r="L25" i="2"/>
  <c r="K25" i="2"/>
  <c r="L10" i="2"/>
  <c r="L28" i="2"/>
  <c r="K28" i="2"/>
  <c r="L18" i="2"/>
  <c r="K18" i="2"/>
  <c r="L5" i="2"/>
  <c r="K33" i="1"/>
  <c r="K26" i="1"/>
  <c r="K35" i="1"/>
  <c r="K34" i="1"/>
  <c r="K37" i="1"/>
  <c r="K42" i="1"/>
  <c r="K36" i="1"/>
  <c r="K32" i="1"/>
  <c r="K39" i="1"/>
  <c r="K41" i="1"/>
  <c r="K24" i="1"/>
  <c r="K45" i="1"/>
  <c r="K43" i="1"/>
  <c r="K30" i="1"/>
  <c r="K11" i="1"/>
  <c r="K44" i="1"/>
  <c r="L44" i="1"/>
  <c r="L17" i="1"/>
  <c r="L43" i="1"/>
  <c r="L5" i="1"/>
  <c r="L42" i="1"/>
  <c r="L39" i="1"/>
  <c r="L45" i="1"/>
  <c r="L41" i="1"/>
  <c r="L21" i="1"/>
  <c r="L6" i="1"/>
  <c r="L16" i="1"/>
  <c r="L30" i="1"/>
  <c r="L40" i="1"/>
  <c r="L27" i="1"/>
  <c r="L7" i="1"/>
  <c r="L34" i="1"/>
  <c r="L37" i="1"/>
  <c r="L33" i="1"/>
  <c r="L26" i="1"/>
  <c r="L36" i="1"/>
  <c r="L12" i="1"/>
  <c r="L29" i="1"/>
  <c r="L24" i="1"/>
  <c r="L18" i="1"/>
  <c r="L14" i="1"/>
  <c r="L15" i="1"/>
  <c r="L19" i="1"/>
  <c r="L20" i="1"/>
  <c r="L10" i="1"/>
  <c r="L38" i="1"/>
  <c r="L23" i="1"/>
  <c r="L25" i="1"/>
  <c r="L22" i="1"/>
  <c r="L32" i="1"/>
  <c r="L28" i="1"/>
  <c r="L11" i="1"/>
  <c r="L13" i="1" l="1"/>
  <c r="K13" i="1"/>
  <c r="L29" i="5"/>
  <c r="K29" i="5"/>
</calcChain>
</file>

<file path=xl/sharedStrings.xml><?xml version="1.0" encoding="utf-8"?>
<sst xmlns="http://schemas.openxmlformats.org/spreadsheetml/2006/main" count="339" uniqueCount="195">
  <si>
    <t xml:space="preserve">Enkelspan pony </t>
  </si>
  <si>
    <t>Cornwerd</t>
  </si>
  <si>
    <t>Oenkerk</t>
  </si>
  <si>
    <t>Damwoude</t>
  </si>
  <si>
    <t>Franeker</t>
  </si>
  <si>
    <t>Britswerd</t>
  </si>
  <si>
    <t>Welsryp</t>
  </si>
  <si>
    <t>St. Nyk</t>
  </si>
  <si>
    <t>Harlingen</t>
  </si>
  <si>
    <t>Sonnega</t>
  </si>
  <si>
    <t>Burgum</t>
  </si>
  <si>
    <t>TOTAAL</t>
  </si>
  <si>
    <t>Vierspan pony</t>
  </si>
  <si>
    <t>Tandem Pony</t>
  </si>
  <si>
    <t>Enkelspan paard</t>
  </si>
  <si>
    <t>Dubbelspan paard</t>
  </si>
  <si>
    <t>Vierspan Paard</t>
  </si>
  <si>
    <t>TUSSENSTAND ZOMERCOMPETITIE 2016</t>
  </si>
  <si>
    <t>rood beste wedstrijd met dressuur</t>
  </si>
  <si>
    <t>TANDEM PAARD</t>
  </si>
  <si>
    <t>AANTAL GEREDEN WEDSTR.</t>
  </si>
  <si>
    <t>Telt niet mee voor eindscore</t>
  </si>
  <si>
    <t>Simon Marinussen</t>
  </si>
  <si>
    <t>Klaas Bakker</t>
  </si>
  <si>
    <t>Anne Fopma</t>
  </si>
  <si>
    <t>Saskia Lems</t>
  </si>
  <si>
    <t>Lucas Reinds</t>
  </si>
  <si>
    <t>Rienk Sybrandy</t>
  </si>
  <si>
    <t>Jappie Hooisma</t>
  </si>
  <si>
    <t>Klaas Kraan</t>
  </si>
  <si>
    <t>Anne Okkema</t>
  </si>
  <si>
    <t>Bauke Meindertsma</t>
  </si>
  <si>
    <t>D</t>
  </si>
  <si>
    <t>Gerard Hoeksma</t>
  </si>
  <si>
    <t>Hans de Ruiter</t>
  </si>
  <si>
    <t>Jelmer Chardon</t>
  </si>
  <si>
    <t>Gert Jan Dekker</t>
  </si>
  <si>
    <t>Marian Bosma</t>
  </si>
  <si>
    <t>Noordwolde</t>
  </si>
  <si>
    <t>Sumarreheide</t>
  </si>
  <si>
    <t>Harich</t>
  </si>
  <si>
    <t>Anieke Dekker</t>
  </si>
  <si>
    <t>Melanie Dekker</t>
  </si>
  <si>
    <t>Ameland</t>
  </si>
  <si>
    <t>Wouter Nieuwenhuis</t>
  </si>
  <si>
    <t>Jan Kamps</t>
  </si>
  <si>
    <t>Sietske Flobbe</t>
  </si>
  <si>
    <t>Jan Walburg</t>
  </si>
  <si>
    <t>Lieke Huizinga</t>
  </si>
  <si>
    <t>Sam Koops</t>
  </si>
  <si>
    <t>Nathalie Ruardy</t>
  </si>
  <si>
    <t>Sint Nicolaasga</t>
  </si>
  <si>
    <t>Bant</t>
  </si>
  <si>
    <t>Coby van Peperstraten</t>
  </si>
  <si>
    <t>Dylailah v.d. Bel</t>
  </si>
  <si>
    <t>Ismay Kaptein</t>
  </si>
  <si>
    <t>Melissa Stoop</t>
  </si>
  <si>
    <t>Esther Veenstra</t>
  </si>
  <si>
    <t>Manoek Boer</t>
  </si>
  <si>
    <t>Barry Stoop</t>
  </si>
  <si>
    <t>Atsje Bosgraaf</t>
  </si>
  <si>
    <t>Reana Hamstra</t>
  </si>
  <si>
    <t xml:space="preserve">Romke Winkel </t>
  </si>
  <si>
    <t>Klaas v.d. Veer</t>
  </si>
  <si>
    <t>Paskal de Graaf 1</t>
  </si>
  <si>
    <t>Paskal de Graaf 2</t>
  </si>
  <si>
    <t xml:space="preserve">Theo Hendrix </t>
  </si>
  <si>
    <t>Elke v.d. Snoek</t>
  </si>
  <si>
    <t>Obe Veldman</t>
  </si>
  <si>
    <t>Harmen v.d. Werf</t>
  </si>
  <si>
    <t xml:space="preserve">Jan Schalen </t>
  </si>
  <si>
    <t>Tette Hylkema</t>
  </si>
  <si>
    <t xml:space="preserve">Jan Dijk </t>
  </si>
  <si>
    <t>pony jeugd</t>
  </si>
  <si>
    <t>x</t>
  </si>
  <si>
    <t>Ismay Kapteinepo</t>
  </si>
  <si>
    <t>klasse</t>
  </si>
  <si>
    <t>1 po</t>
  </si>
  <si>
    <t>1po</t>
  </si>
  <si>
    <t>TUSSENSTAND ZOMERCOMPETITIE 2024</t>
  </si>
  <si>
    <t>Paskal de Graaf</t>
  </si>
  <si>
    <t xml:space="preserve">Dubbelspan pony </t>
  </si>
  <si>
    <t>Lyanne Zuidema</t>
  </si>
  <si>
    <t>Egbert Jan de Vries</t>
  </si>
  <si>
    <t>Rieneke van de Ploeg</t>
  </si>
  <si>
    <t>Magda Bouma</t>
  </si>
  <si>
    <t>Anita Seneker</t>
  </si>
  <si>
    <t>Grietje Venema</t>
  </si>
  <si>
    <t>Albert Bosma</t>
  </si>
  <si>
    <t>Jeldau de Vries</t>
  </si>
  <si>
    <t>Sido Kloosterman</t>
  </si>
  <si>
    <t>Henk Dijkstra</t>
  </si>
  <si>
    <t>Inga Ziengs</t>
  </si>
  <si>
    <t>Jetske Broos</t>
  </si>
  <si>
    <t>Jan de Jong</t>
  </si>
  <si>
    <t>Gerda Grijpstra</t>
  </si>
  <si>
    <t>Thomas van der Ploeg</t>
  </si>
  <si>
    <t>Lonneke Folkertsma</t>
  </si>
  <si>
    <t>Mariëlle Brouwer</t>
  </si>
  <si>
    <t>Sicco Postma</t>
  </si>
  <si>
    <t>Frans Zeinstra</t>
  </si>
  <si>
    <t>Jaap de Vries</t>
  </si>
  <si>
    <t>Sandra Rusticus</t>
  </si>
  <si>
    <t>Pieter Lublink</t>
  </si>
  <si>
    <t>Hijlke Sinnema</t>
  </si>
  <si>
    <t>Sjerp Bouma</t>
  </si>
  <si>
    <t>Kylian van Andel</t>
  </si>
  <si>
    <t>Marrit de Vries</t>
  </si>
  <si>
    <t>Sandra Visser</t>
  </si>
  <si>
    <t>Melanie Heins</t>
  </si>
  <si>
    <t>Carlijn Brouwers</t>
  </si>
  <si>
    <t>Agatha Koopmans</t>
  </si>
  <si>
    <t>Beertje Sandstra</t>
  </si>
  <si>
    <t>Gerte Hoogewerf</t>
  </si>
  <si>
    <t>Bernardus Gijzen</t>
  </si>
  <si>
    <t>Pieter Douma</t>
  </si>
  <si>
    <t>Pamela Schraal</t>
  </si>
  <si>
    <t>Manon Boorsma</t>
  </si>
  <si>
    <t>Linda Stooter</t>
  </si>
  <si>
    <t>Cees de Vries</t>
  </si>
  <si>
    <t>Durk Wisseman</t>
  </si>
  <si>
    <t>Jaap van der Wal</t>
  </si>
  <si>
    <t>Pieter de Jong</t>
  </si>
  <si>
    <t>Jorn Kuipers</t>
  </si>
  <si>
    <t>Peter Jan van Andel</t>
  </si>
  <si>
    <t>Hinke Fiona Cnossen</t>
  </si>
  <si>
    <t>Frits Sijbesma</t>
  </si>
  <si>
    <t>Richard Hofstra</t>
  </si>
  <si>
    <t>Monte Vissser</t>
  </si>
  <si>
    <t>Petrus Lenes</t>
  </si>
  <si>
    <t>Feike Pietersma</t>
  </si>
  <si>
    <t>Emee Kramer</t>
  </si>
  <si>
    <t>Selma Hoogland</t>
  </si>
  <si>
    <t>Gerlies Groenewold</t>
  </si>
  <si>
    <t>Jurjan Rijenga</t>
  </si>
  <si>
    <t>Tjits Rijpkema</t>
  </si>
  <si>
    <t>Iza Bouma</t>
  </si>
  <si>
    <t>Onno Hamberg</t>
  </si>
  <si>
    <t>Marjolein de Jong</t>
  </si>
  <si>
    <t>Pieternel de Jong</t>
  </si>
  <si>
    <t>Frits Goris</t>
  </si>
  <si>
    <t>Carina Vos</t>
  </si>
  <si>
    <t>Hennit vd Laag</t>
  </si>
  <si>
    <t>Leon Vorenholt</t>
  </si>
  <si>
    <t>Lineke Blokker</t>
  </si>
  <si>
    <t>Floortje Visser</t>
  </si>
  <si>
    <t>Klaas de Haan</t>
  </si>
  <si>
    <t>Frans Wijts</t>
  </si>
  <si>
    <t>Pieter de Boer</t>
  </si>
  <si>
    <t>Wendy Metz</t>
  </si>
  <si>
    <t>Silke Koopmans</t>
  </si>
  <si>
    <t>Peter Metz</t>
  </si>
  <si>
    <t>Eddy Poog</t>
  </si>
  <si>
    <t>Rijk Heikoop</t>
  </si>
  <si>
    <t>Frans Schuurmans</t>
  </si>
  <si>
    <t>Theo de Boer</t>
  </si>
  <si>
    <t>Jeppe Groenewold</t>
  </si>
  <si>
    <t>Amber Zut</t>
  </si>
  <si>
    <t>Anna Reinouw Tibma</t>
  </si>
  <si>
    <t>Edith Idsardi-Sinnige</t>
  </si>
  <si>
    <t>Carolien Fischer</t>
  </si>
  <si>
    <t>Petruska Timmer</t>
  </si>
  <si>
    <t>Sophie ter Brugge</t>
  </si>
  <si>
    <t>Paul de Jong</t>
  </si>
  <si>
    <t>Marijke van Rooien</t>
  </si>
  <si>
    <t>Tjerk de Jong</t>
  </si>
  <si>
    <t>TOTAAL BESTE 4</t>
  </si>
  <si>
    <t>Monte Visser</t>
  </si>
  <si>
    <t>Anne Okkema 2</t>
  </si>
  <si>
    <t>Samantha vd Bel</t>
  </si>
  <si>
    <t>Rob Meijer</t>
  </si>
  <si>
    <t>Jacob Huisma</t>
  </si>
  <si>
    <t>Ylanyth de Vries</t>
  </si>
  <si>
    <t>Sander Koning</t>
  </si>
  <si>
    <t>Dominique van Gelder</t>
  </si>
  <si>
    <t>Jeffrey Kinds</t>
  </si>
  <si>
    <t>Albert Postma</t>
  </si>
  <si>
    <t>Henry Borg</t>
  </si>
  <si>
    <t>Hilly van der Sluis</t>
  </si>
  <si>
    <t>Arjen de Jong</t>
  </si>
  <si>
    <t>Samantha de Jong</t>
  </si>
  <si>
    <t>Ylanith de Vries</t>
  </si>
  <si>
    <t>Sytze de Boer</t>
  </si>
  <si>
    <t>Margreet de Hoop</t>
  </si>
  <si>
    <t>Anje Altena</t>
  </si>
  <si>
    <t>Rick Lagemaat</t>
  </si>
  <si>
    <t>Renee Meijer</t>
  </si>
  <si>
    <t>Otto de Vries</t>
  </si>
  <si>
    <t>Anita Knosse</t>
  </si>
  <si>
    <t>Sjoerd Nieuwenhuis</t>
  </si>
  <si>
    <t>Pieter de Boer 2</t>
  </si>
  <si>
    <t>Johannes Bakker</t>
  </si>
  <si>
    <t>Sibbele de Jager</t>
  </si>
  <si>
    <t>Marieke van Wengerden</t>
  </si>
  <si>
    <t>Tetske Douma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</si>
</sst>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0"/>
      <name val="Calibri"/>
      <family val="2"/>
    </font>
    <font>
      <i/>
      <sz val="10"/>
      <name val="Calibri"/>
      <family val="2"/>
    </font>
    <font>
      <i/>
      <sz val="15"/>
      <name val="Times New Roman"/>
      <family val="1"/>
    </font>
    <font>
      <sz val="15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0"/>
      <name val="Arial"/>
    </font>
    <font>
      <b/>
      <sz val="10"/>
      <name val="Arial"/>
      <family val="2"/>
    </font>
    <font>
      <b/>
      <i/>
      <sz val="15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rgb="FFC00000"/>
      <name val="Arial"/>
      <family val="2"/>
    </font>
    <font>
      <b/>
      <sz val="8"/>
      <color rgb="FFC00000"/>
      <name val="Arial"/>
      <family val="2"/>
    </font>
    <font>
      <b/>
      <sz val="11"/>
      <color theme="8"/>
      <name val="Arial"/>
    </font>
    <font>
      <b/>
      <sz val="11"/>
      <color theme="4"/>
      <name val="Arial"/>
    </font>
    <font>
      <b/>
      <sz val="15"/>
      <color theme="4"/>
      <name val="Arial"/>
    </font>
    <font>
      <b/>
      <sz val="11"/>
      <color theme="4"/>
      <name val="Arial"/>
      <family val="2"/>
    </font>
    <font>
      <b/>
      <sz val="11"/>
      <color theme="3" tint="0.3999755851924192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C00000"/>
      <name val="Arial"/>
      <family val="2"/>
    </font>
    <font>
      <sz val="12"/>
      <name val="Calibri"/>
      <family val="2"/>
      <scheme val="minor"/>
    </font>
    <font>
      <b/>
      <sz val="11"/>
      <color theme="8" tint="0.59999389629810485"/>
      <name val="Arial"/>
      <family val="2"/>
    </font>
    <font>
      <b/>
      <sz val="11"/>
      <color theme="8" tint="-0.249977111117893"/>
      <name val="Arial"/>
      <family val="2"/>
    </font>
    <font>
      <b/>
      <i/>
      <sz val="11"/>
      <color theme="8" tint="-0.249977111117893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darkUp">
        <fgColor theme="0" tint="-0.24994659260841701"/>
        <bgColor indexed="65"/>
      </patternFill>
    </fill>
    <fill>
      <patternFill patternType="lightUp">
        <fgColor theme="0" tint="-0.24994659260841701"/>
        <bgColor indexed="65"/>
      </patternFill>
    </fill>
    <fill>
      <patternFill patternType="lightUp">
        <fgColor theme="0" tint="-0.34998626667073579"/>
        <bgColor indexed="65"/>
      </patternFill>
    </fill>
    <fill>
      <patternFill patternType="darkHorizontal">
        <fgColor theme="9" tint="0.59996337778862885"/>
        <bgColor theme="0"/>
      </patternFill>
    </fill>
    <fill>
      <patternFill patternType="darkHorizontal">
        <fgColor theme="9" tint="0.59996337778862885"/>
        <bgColor indexed="65"/>
      </patternFill>
    </fill>
    <fill>
      <patternFill patternType="darkHorizontal">
        <fgColor theme="9" tint="0.59996337778862885"/>
        <bgColor auto="1"/>
      </patternFill>
    </fill>
    <fill>
      <patternFill patternType="darkHorizontal">
        <fgColor theme="9" tint="0.79998168889431442"/>
        <bgColor indexed="65"/>
      </patternFill>
    </fill>
    <fill>
      <patternFill patternType="darkHorizontal">
        <fgColor theme="9" tint="0.79998168889431442"/>
        <bgColor theme="0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6" fillId="0" borderId="0"/>
    <xf numFmtId="0" fontId="12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1" xfId="0" applyFont="1" applyBorder="1"/>
    <xf numFmtId="0" fontId="9" fillId="0" borderId="0" xfId="0" applyFont="1"/>
    <xf numFmtId="0" fontId="7" fillId="0" borderId="1" xfId="0" applyFont="1" applyBorder="1"/>
    <xf numFmtId="0" fontId="8" fillId="0" borderId="1" xfId="0" applyFont="1" applyBorder="1"/>
    <xf numFmtId="0" fontId="5" fillId="0" borderId="1" xfId="0" applyFont="1" applyBorder="1"/>
    <xf numFmtId="0" fontId="11" fillId="0" borderId="1" xfId="0" applyFont="1" applyBorder="1"/>
    <xf numFmtId="0" fontId="5" fillId="0" borderId="2" xfId="0" applyFont="1" applyBorder="1"/>
    <xf numFmtId="0" fontId="10" fillId="0" borderId="0" xfId="0" applyFont="1"/>
    <xf numFmtId="0" fontId="27" fillId="0" borderId="1" xfId="0" applyFont="1" applyBorder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3" xfId="0" applyFont="1" applyBorder="1"/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/>
    <xf numFmtId="0" fontId="16" fillId="0" borderId="6" xfId="0" applyFont="1" applyBorder="1" applyAlignment="1">
      <alignment horizontal="center" vertical="center"/>
    </xf>
    <xf numFmtId="0" fontId="9" fillId="0" borderId="7" xfId="2" applyFont="1" applyBorder="1" applyAlignment="1">
      <alignment horizontal="left"/>
    </xf>
    <xf numFmtId="0" fontId="5" fillId="0" borderId="7" xfId="2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28" fillId="0" borderId="0" xfId="0" applyFont="1" applyAlignment="1">
      <alignment horizontal="center" textRotation="45" wrapText="1"/>
    </xf>
    <xf numFmtId="0" fontId="29" fillId="0" borderId="0" xfId="0" applyFont="1" applyAlignment="1">
      <alignment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/>
    <xf numFmtId="0" fontId="30" fillId="0" borderId="13" xfId="0" applyFont="1" applyBorder="1" applyAlignment="1">
      <alignment horizontal="center" vertical="center"/>
    </xf>
    <xf numFmtId="0" fontId="31" fillId="0" borderId="12" xfId="0" applyFont="1" applyBorder="1"/>
    <xf numFmtId="0" fontId="31" fillId="0" borderId="12" xfId="0" applyFont="1" applyBorder="1" applyAlignment="1">
      <alignment horizontal="center" vertical="center"/>
    </xf>
    <xf numFmtId="0" fontId="16" fillId="0" borderId="14" xfId="0" applyFont="1" applyBorder="1"/>
    <xf numFmtId="0" fontId="29" fillId="0" borderId="14" xfId="0" applyFont="1" applyBorder="1" applyAlignment="1">
      <alignment horizontal="center" wrapText="1"/>
    </xf>
    <xf numFmtId="0" fontId="15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8" fillId="0" borderId="14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14" xfId="0" applyFont="1" applyBorder="1" applyAlignment="1">
      <alignment horizontal="center" vertical="center" wrapText="1"/>
    </xf>
    <xf numFmtId="0" fontId="20" fillId="0" borderId="0" xfId="0" applyFont="1"/>
    <xf numFmtId="0" fontId="16" fillId="4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6" fillId="0" borderId="14" xfId="0" applyFont="1" applyBorder="1"/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/>
    <xf numFmtId="0" fontId="31" fillId="0" borderId="0" xfId="0" applyFont="1"/>
    <xf numFmtId="0" fontId="22" fillId="0" borderId="14" xfId="0" applyFont="1" applyBorder="1"/>
    <xf numFmtId="0" fontId="21" fillId="0" borderId="0" xfId="0" applyFont="1"/>
    <xf numFmtId="0" fontId="20" fillId="0" borderId="0" xfId="0" applyFont="1" applyAlignment="1">
      <alignment horizontal="center" vertical="center"/>
    </xf>
    <xf numFmtId="0" fontId="24" fillId="0" borderId="14" xfId="0" applyFont="1" applyBorder="1"/>
    <xf numFmtId="0" fontId="24" fillId="0" borderId="1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37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2" fillId="0" borderId="0" xfId="0" applyFont="1"/>
    <xf numFmtId="0" fontId="38" fillId="0" borderId="14" xfId="0" applyFont="1" applyBorder="1"/>
    <xf numFmtId="0" fontId="38" fillId="0" borderId="14" xfId="0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/>
    </xf>
    <xf numFmtId="0" fontId="28" fillId="3" borderId="14" xfId="0" applyFont="1" applyFill="1" applyBorder="1" applyAlignment="1">
      <alignment horizontal="center" vertical="center"/>
    </xf>
    <xf numFmtId="0" fontId="40" fillId="3" borderId="12" xfId="0" applyFont="1" applyFill="1" applyBorder="1"/>
    <xf numFmtId="0" fontId="24" fillId="6" borderId="14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42" fillId="0" borderId="14" xfId="0" applyFont="1" applyBorder="1"/>
    <xf numFmtId="0" fontId="16" fillId="3" borderId="11" xfId="0" applyFont="1" applyFill="1" applyBorder="1"/>
    <xf numFmtId="0" fontId="24" fillId="0" borderId="14" xfId="0" applyFont="1" applyBorder="1" applyAlignment="1">
      <alignment horizontal="left"/>
    </xf>
    <xf numFmtId="0" fontId="43" fillId="0" borderId="14" xfId="0" applyFont="1" applyBorder="1"/>
    <xf numFmtId="0" fontId="24" fillId="2" borderId="14" xfId="0" applyFont="1" applyFill="1" applyBorder="1"/>
    <xf numFmtId="0" fontId="24" fillId="0" borderId="15" xfId="0" applyFont="1" applyBorder="1"/>
    <xf numFmtId="0" fontId="44" fillId="0" borderId="15" xfId="0" applyFont="1" applyBorder="1"/>
    <xf numFmtId="0" fontId="24" fillId="0" borderId="15" xfId="0" applyFont="1" applyBorder="1" applyAlignment="1">
      <alignment horizontal="left"/>
    </xf>
    <xf numFmtId="0" fontId="24" fillId="2" borderId="15" xfId="0" applyFont="1" applyFill="1" applyBorder="1"/>
    <xf numFmtId="0" fontId="44" fillId="0" borderId="14" xfId="0" applyFont="1" applyBorder="1"/>
    <xf numFmtId="0" fontId="43" fillId="3" borderId="14" xfId="0" applyFont="1" applyFill="1" applyBorder="1"/>
    <xf numFmtId="0" fontId="24" fillId="3" borderId="14" xfId="0" applyFont="1" applyFill="1" applyBorder="1"/>
    <xf numFmtId="0" fontId="24" fillId="5" borderId="14" xfId="0" applyFont="1" applyFill="1" applyBorder="1"/>
    <xf numFmtId="11" fontId="43" fillId="3" borderId="14" xfId="0" applyNumberFormat="1" applyFont="1" applyFill="1" applyBorder="1"/>
    <xf numFmtId="0" fontId="0" fillId="0" borderId="14" xfId="0" applyBorder="1"/>
    <xf numFmtId="0" fontId="34" fillId="0" borderId="1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33" fillId="0" borderId="0" xfId="0" applyFont="1"/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3" fillId="0" borderId="16" xfId="0" applyFont="1" applyBorder="1"/>
    <xf numFmtId="0" fontId="40" fillId="0" borderId="12" xfId="0" applyFont="1" applyBorder="1"/>
    <xf numFmtId="0" fontId="39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4" fillId="8" borderId="14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0" fontId="0" fillId="8" borderId="14" xfId="0" applyFill="1" applyBorder="1"/>
    <xf numFmtId="0" fontId="24" fillId="10" borderId="14" xfId="0" applyFont="1" applyFill="1" applyBorder="1"/>
    <xf numFmtId="0" fontId="16" fillId="11" borderId="14" xfId="0" applyFont="1" applyFill="1" applyBorder="1" applyAlignment="1">
      <alignment horizontal="center" vertical="center"/>
    </xf>
    <xf numFmtId="0" fontId="17" fillId="11" borderId="14" xfId="0" applyFont="1" applyFill="1" applyBorder="1" applyAlignment="1">
      <alignment horizontal="center" vertical="center"/>
    </xf>
    <xf numFmtId="0" fontId="28" fillId="10" borderId="14" xfId="0" applyFont="1" applyFill="1" applyBorder="1" applyAlignment="1">
      <alignment horizontal="center" vertical="center"/>
    </xf>
    <xf numFmtId="0" fontId="24" fillId="12" borderId="15" xfId="0" applyFont="1" applyFill="1" applyBorder="1"/>
    <xf numFmtId="0" fontId="16" fillId="12" borderId="14" xfId="0" applyFont="1" applyFill="1" applyBorder="1" applyAlignment="1">
      <alignment horizontal="center" vertical="center"/>
    </xf>
    <xf numFmtId="0" fontId="28" fillId="12" borderId="14" xfId="0" applyFont="1" applyFill="1" applyBorder="1" applyAlignment="1">
      <alignment horizontal="center"/>
    </xf>
    <xf numFmtId="0" fontId="16" fillId="13" borderId="14" xfId="0" applyFont="1" applyFill="1" applyBorder="1"/>
    <xf numFmtId="0" fontId="16" fillId="13" borderId="14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28" fillId="13" borderId="14" xfId="0" applyFont="1" applyFill="1" applyBorder="1" applyAlignment="1">
      <alignment horizontal="center"/>
    </xf>
    <xf numFmtId="0" fontId="24" fillId="12" borderId="14" xfId="0" applyFont="1" applyFill="1" applyBorder="1"/>
    <xf numFmtId="0" fontId="24" fillId="11" borderId="14" xfId="0" applyFont="1" applyFill="1" applyBorder="1"/>
    <xf numFmtId="0" fontId="28" fillId="11" borderId="14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0" fontId="37" fillId="11" borderId="14" xfId="0" applyFont="1" applyFill="1" applyBorder="1" applyAlignment="1">
      <alignment horizontal="center"/>
    </xf>
    <xf numFmtId="0" fontId="13" fillId="11" borderId="0" xfId="0" applyFont="1" applyFill="1"/>
    <xf numFmtId="0" fontId="18" fillId="11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28" fillId="11" borderId="0" xfId="0" applyFont="1" applyFill="1" applyAlignment="1">
      <alignment horizontal="center"/>
    </xf>
    <xf numFmtId="0" fontId="22" fillId="0" borderId="14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11" borderId="12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4" borderId="11" xfId="0" applyFont="1" applyFill="1" applyBorder="1" applyAlignment="1">
      <alignment horizontal="center" vertical="center"/>
    </xf>
  </cellXfs>
  <cellStyles count="3">
    <cellStyle name="Normal 2" xfId="1" xr:uid="{00000000-0005-0000-0000-000000000000}"/>
    <cellStyle name="Standaard" xfId="0" builtinId="0"/>
    <cellStyle name="Standaard_Blad1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zoomScaleNormal="100" workbookViewId="0">
      <pane ySplit="1" topLeftCell="A4" activePane="bottomLeft" state="frozen"/>
      <selection pane="bottomLeft" activeCell="M5" sqref="M5:M6"/>
    </sheetView>
  </sheetViews>
  <sheetFormatPr defaultColWidth="9.08984375" defaultRowHeight="14" x14ac:dyDescent="0.3"/>
  <cols>
    <col min="1" max="1" width="32.453125" style="17" customWidth="1"/>
    <col min="2" max="2" width="12.08984375" style="22" bestFit="1" customWidth="1"/>
    <col min="3" max="3" width="10.08984375" style="22" customWidth="1"/>
    <col min="4" max="4" width="10.08984375" style="22" bestFit="1" customWidth="1"/>
    <col min="5" max="5" width="16.6328125" style="22" bestFit="1" customWidth="1"/>
    <col min="6" max="6" width="9.54296875" style="21" bestFit="1" customWidth="1"/>
    <col min="7" max="7" width="9" style="22" bestFit="1" customWidth="1"/>
    <col min="8" max="8" width="15.453125" style="22" bestFit="1" customWidth="1"/>
    <col min="9" max="9" width="5.6328125" style="22" bestFit="1" customWidth="1"/>
    <col min="10" max="10" width="7.54296875" style="22" bestFit="1" customWidth="1"/>
    <col min="11" max="11" width="19.453125" style="22" customWidth="1"/>
    <col min="12" max="12" width="9.453125" style="22" customWidth="1"/>
    <col min="13" max="13" width="8.90625" style="53" customWidth="1"/>
    <col min="14" max="16384" width="9.08984375" style="17"/>
  </cols>
  <sheetData>
    <row r="1" spans="1:13" ht="19" x14ac:dyDescent="0.4">
      <c r="A1" s="16" t="s">
        <v>79</v>
      </c>
      <c r="M1" s="17"/>
    </row>
    <row r="2" spans="1:13" ht="15" customHeight="1" x14ac:dyDescent="0.3">
      <c r="C2" s="103"/>
      <c r="D2" s="149" t="s">
        <v>21</v>
      </c>
      <c r="E2" s="150"/>
      <c r="F2" s="151"/>
      <c r="G2" s="17"/>
      <c r="H2" s="17"/>
      <c r="I2" s="17"/>
      <c r="J2" s="17"/>
      <c r="M2" s="17"/>
    </row>
    <row r="3" spans="1:13" x14ac:dyDescent="0.3">
      <c r="A3" s="17" t="s">
        <v>0</v>
      </c>
      <c r="D3" s="104"/>
      <c r="E3" s="104"/>
      <c r="F3" s="105"/>
      <c r="H3" s="17"/>
      <c r="M3" s="17"/>
    </row>
    <row r="4" spans="1:13" s="22" customFormat="1" ht="38.15" customHeight="1" x14ac:dyDescent="0.25">
      <c r="A4" s="58"/>
      <c r="B4" s="46" t="s">
        <v>38</v>
      </c>
      <c r="C4" s="46" t="s">
        <v>2</v>
      </c>
      <c r="D4" s="46" t="s">
        <v>4</v>
      </c>
      <c r="E4" s="46" t="s">
        <v>51</v>
      </c>
      <c r="F4" s="46" t="s">
        <v>43</v>
      </c>
      <c r="G4" s="46" t="s">
        <v>10</v>
      </c>
      <c r="H4" s="46" t="s">
        <v>39</v>
      </c>
      <c r="I4" s="108" t="s">
        <v>52</v>
      </c>
      <c r="J4" s="46" t="s">
        <v>40</v>
      </c>
      <c r="K4" s="46" t="s">
        <v>166</v>
      </c>
      <c r="L4" s="52" t="s">
        <v>20</v>
      </c>
      <c r="M4" s="63"/>
    </row>
    <row r="5" spans="1:13" ht="15.5" x14ac:dyDescent="0.35">
      <c r="A5" s="96" t="s">
        <v>22</v>
      </c>
      <c r="B5" s="84">
        <v>9</v>
      </c>
      <c r="C5" s="46">
        <v>10</v>
      </c>
      <c r="D5" s="46">
        <v>10</v>
      </c>
      <c r="E5" s="84">
        <v>7</v>
      </c>
      <c r="F5" s="106"/>
      <c r="G5" s="46"/>
      <c r="H5" s="46">
        <v>10</v>
      </c>
      <c r="I5" s="108"/>
      <c r="J5" s="46">
        <v>10</v>
      </c>
      <c r="K5" s="46">
        <f>SUM(C5+D5+F5+G5+H5+I5+J5)</f>
        <v>40</v>
      </c>
      <c r="L5" s="81">
        <f>COUNTA(B5,C5,D5,E5,F5,G5,H5,I5,J5)</f>
        <v>6</v>
      </c>
      <c r="M5" s="155">
        <v>1</v>
      </c>
    </row>
    <row r="6" spans="1:13" ht="15.5" x14ac:dyDescent="0.35">
      <c r="A6" s="96" t="s">
        <v>84</v>
      </c>
      <c r="B6" s="46"/>
      <c r="C6" s="46">
        <v>8</v>
      </c>
      <c r="D6" s="84" t="s">
        <v>32</v>
      </c>
      <c r="E6" s="46">
        <v>9</v>
      </c>
      <c r="F6" s="106"/>
      <c r="G6" s="46">
        <v>5</v>
      </c>
      <c r="H6" s="46">
        <v>8</v>
      </c>
      <c r="I6" s="108"/>
      <c r="J6" s="46">
        <v>6</v>
      </c>
      <c r="K6" s="46">
        <f>SUM(B6+C6+E6+F6+H6+I6+J6)</f>
        <v>31</v>
      </c>
      <c r="L6" s="81">
        <f>COUNTA(B6,C6,D6,E6,F6,G6,H6,I6,J6)</f>
        <v>6</v>
      </c>
      <c r="M6" s="155">
        <v>2</v>
      </c>
    </row>
    <row r="7" spans="1:13" ht="15.5" x14ac:dyDescent="0.35">
      <c r="A7" s="96" t="s">
        <v>117</v>
      </c>
      <c r="B7" s="46"/>
      <c r="C7" s="46"/>
      <c r="D7" s="46">
        <v>5</v>
      </c>
      <c r="E7" s="46"/>
      <c r="F7" s="106"/>
      <c r="G7" s="46">
        <v>7</v>
      </c>
      <c r="H7" s="46">
        <v>7</v>
      </c>
      <c r="I7" s="108"/>
      <c r="J7" s="46">
        <v>8</v>
      </c>
      <c r="K7" s="46">
        <f>SUM(B7+C7+D7+E7+F7+G7+H7+I7+J7)</f>
        <v>27</v>
      </c>
      <c r="L7" s="81">
        <f>COUNTA(B7,C7,D7,E7,F7,G7,H7,I7,J7)</f>
        <v>4</v>
      </c>
    </row>
    <row r="8" spans="1:13" ht="15.5" x14ac:dyDescent="0.35">
      <c r="A8" s="95" t="s">
        <v>41</v>
      </c>
      <c r="B8" s="46">
        <v>8</v>
      </c>
      <c r="C8" s="46"/>
      <c r="D8" s="46"/>
      <c r="E8" s="46" t="s">
        <v>32</v>
      </c>
      <c r="F8" s="46"/>
      <c r="G8" s="46">
        <v>9</v>
      </c>
      <c r="H8" s="46">
        <v>5</v>
      </c>
      <c r="I8" s="108"/>
      <c r="J8" s="46"/>
      <c r="K8" s="46">
        <f>SUM(B8+C8+D8+F8+G8+H8+I8+J8)</f>
        <v>22</v>
      </c>
      <c r="L8" s="80">
        <f>COUNTA(B8,C8,D8,E8,F8,G8,H8,I8,J8)</f>
        <v>4</v>
      </c>
    </row>
    <row r="9" spans="1:13" ht="15.5" x14ac:dyDescent="0.35">
      <c r="A9" s="122"/>
      <c r="B9" s="123"/>
      <c r="C9" s="123"/>
      <c r="D9" s="123"/>
      <c r="E9" s="123"/>
      <c r="F9" s="124"/>
      <c r="G9" s="123"/>
      <c r="H9" s="123"/>
      <c r="I9" s="123"/>
      <c r="J9" s="123"/>
      <c r="K9" s="123"/>
      <c r="L9" s="125"/>
    </row>
    <row r="10" spans="1:13" ht="15.5" x14ac:dyDescent="0.35">
      <c r="A10" s="96" t="s">
        <v>86</v>
      </c>
      <c r="B10" s="46"/>
      <c r="C10" s="46">
        <v>6</v>
      </c>
      <c r="D10" s="46"/>
      <c r="E10" s="46"/>
      <c r="F10" s="46"/>
      <c r="G10" s="46"/>
      <c r="H10" s="46"/>
      <c r="I10" s="108"/>
      <c r="J10" s="46"/>
      <c r="K10" s="46">
        <f>SUM(B10+C10+D10+E10+F10+G10+H10+I10+J10)</f>
        <v>6</v>
      </c>
      <c r="L10" s="80">
        <f t="shared" ref="L10:L45" si="0">COUNTA(B10,C10,D10,E10,F10,G10,H10,I10,J10)</f>
        <v>1</v>
      </c>
    </row>
    <row r="11" spans="1:13" ht="15.5" x14ac:dyDescent="0.35">
      <c r="A11" s="64" t="s">
        <v>184</v>
      </c>
      <c r="B11" s="46"/>
      <c r="C11" s="46"/>
      <c r="D11" s="46"/>
      <c r="E11" s="46"/>
      <c r="F11" s="46"/>
      <c r="G11" s="46"/>
      <c r="H11" s="46">
        <v>3</v>
      </c>
      <c r="I11" s="108"/>
      <c r="J11" s="46"/>
      <c r="K11" s="46">
        <f>SUM(B11+C11+D11+E11+F11+G11++H11+I11+J11)</f>
        <v>3</v>
      </c>
      <c r="L11" s="49">
        <f t="shared" si="0"/>
        <v>1</v>
      </c>
    </row>
    <row r="12" spans="1:13" ht="15.5" x14ac:dyDescent="0.35">
      <c r="A12" s="95" t="s">
        <v>59</v>
      </c>
      <c r="B12" s="46" t="s">
        <v>32</v>
      </c>
      <c r="C12" s="46"/>
      <c r="D12" s="46"/>
      <c r="E12" s="46"/>
      <c r="F12" s="46"/>
      <c r="G12" s="46"/>
      <c r="H12" s="46"/>
      <c r="I12" s="108"/>
      <c r="J12" s="46">
        <v>4</v>
      </c>
      <c r="K12" s="46">
        <f>SUM(C12+D12+E12+F12+G12+H12+I12+J12)</f>
        <v>4</v>
      </c>
      <c r="L12" s="80">
        <f t="shared" si="0"/>
        <v>2</v>
      </c>
    </row>
    <row r="13" spans="1:13" ht="15.5" x14ac:dyDescent="0.35">
      <c r="A13" s="96" t="s">
        <v>114</v>
      </c>
      <c r="B13" s="46"/>
      <c r="C13" s="46"/>
      <c r="D13" s="46">
        <v>9</v>
      </c>
      <c r="E13" s="46">
        <v>10</v>
      </c>
      <c r="F13" s="46"/>
      <c r="G13" s="46">
        <v>6</v>
      </c>
      <c r="H13" s="46"/>
      <c r="I13" s="108"/>
      <c r="J13" s="46"/>
      <c r="K13" s="46">
        <f>SUM(B13+C13+D13+E13+F13+G13+H13+I13+J13)</f>
        <v>25</v>
      </c>
      <c r="L13" s="80">
        <f t="shared" si="0"/>
        <v>3</v>
      </c>
    </row>
    <row r="14" spans="1:13" ht="15.5" x14ac:dyDescent="0.35">
      <c r="A14" s="97" t="s">
        <v>141</v>
      </c>
      <c r="B14" s="46"/>
      <c r="C14" s="46"/>
      <c r="D14" s="46"/>
      <c r="E14" s="46"/>
      <c r="F14" s="46">
        <v>5</v>
      </c>
      <c r="G14" s="46" t="s">
        <v>32</v>
      </c>
      <c r="H14" s="46"/>
      <c r="I14" s="108"/>
      <c r="J14" s="46"/>
      <c r="K14" s="46">
        <f>SUM(B14+C14+D14+E14+F14+H14+I14+J14)</f>
        <v>5</v>
      </c>
      <c r="L14" s="80">
        <f t="shared" si="0"/>
        <v>2</v>
      </c>
    </row>
    <row r="15" spans="1:13" ht="15.5" x14ac:dyDescent="0.35">
      <c r="A15" s="98" t="s">
        <v>53</v>
      </c>
      <c r="B15" s="46">
        <v>4</v>
      </c>
      <c r="C15" s="46"/>
      <c r="D15" s="46"/>
      <c r="E15" s="46"/>
      <c r="F15" s="46"/>
      <c r="G15" s="46"/>
      <c r="H15" s="46"/>
      <c r="I15" s="108"/>
      <c r="J15" s="46"/>
      <c r="K15" s="46">
        <f>SUM(B15+C15+D15+E15+F15+G15+H15+I15+J15)</f>
        <v>4</v>
      </c>
      <c r="L15" s="80">
        <f t="shared" si="0"/>
        <v>1</v>
      </c>
    </row>
    <row r="16" spans="1:13" ht="15.5" x14ac:dyDescent="0.35">
      <c r="A16" s="95" t="s">
        <v>54</v>
      </c>
      <c r="B16" s="46">
        <v>3</v>
      </c>
      <c r="C16" s="46"/>
      <c r="D16" s="46"/>
      <c r="E16" s="46"/>
      <c r="F16" s="106"/>
      <c r="G16" s="46"/>
      <c r="H16" s="46"/>
      <c r="I16" s="108"/>
      <c r="J16" s="46">
        <v>5</v>
      </c>
      <c r="K16" s="46">
        <f>SUM(B16+C16+D16+E16+F16+G16+H16+I16+J16)</f>
        <v>8</v>
      </c>
      <c r="L16" s="81">
        <f t="shared" si="0"/>
        <v>2</v>
      </c>
    </row>
    <row r="17" spans="1:12" ht="15.5" x14ac:dyDescent="0.35">
      <c r="A17" s="96" t="s">
        <v>83</v>
      </c>
      <c r="B17" s="46"/>
      <c r="C17" s="46">
        <v>9</v>
      </c>
      <c r="D17" s="46">
        <v>7</v>
      </c>
      <c r="E17" s="46"/>
      <c r="F17" s="106"/>
      <c r="G17" s="46">
        <v>8</v>
      </c>
      <c r="H17" s="46"/>
      <c r="I17" s="108"/>
      <c r="J17" s="46"/>
      <c r="K17" s="46">
        <f>SUM(B17+C17+D17+E17+F17+G17+H17+I17+J17)</f>
        <v>24</v>
      </c>
      <c r="L17" s="81">
        <f t="shared" si="0"/>
        <v>3</v>
      </c>
    </row>
    <row r="18" spans="1:12" ht="15.5" x14ac:dyDescent="0.35">
      <c r="A18" s="96" t="s">
        <v>131</v>
      </c>
      <c r="B18" s="46"/>
      <c r="C18" s="46"/>
      <c r="D18" s="46"/>
      <c r="E18" s="46">
        <v>8</v>
      </c>
      <c r="F18" s="46"/>
      <c r="G18" s="46"/>
      <c r="H18" s="46" t="s">
        <v>32</v>
      </c>
      <c r="I18" s="108"/>
      <c r="J18" s="46">
        <v>9</v>
      </c>
      <c r="K18" s="46">
        <f>SUM(B18+C18+D18+E18+F18+G18+I18+J18)</f>
        <v>17</v>
      </c>
      <c r="L18" s="80">
        <f t="shared" si="0"/>
        <v>3</v>
      </c>
    </row>
    <row r="19" spans="1:12" ht="15.5" x14ac:dyDescent="0.35">
      <c r="A19" s="95" t="s">
        <v>57</v>
      </c>
      <c r="B19" s="46">
        <v>0</v>
      </c>
      <c r="C19" s="46">
        <v>5</v>
      </c>
      <c r="D19" s="46"/>
      <c r="E19" s="46"/>
      <c r="F19" s="46"/>
      <c r="G19" s="46">
        <v>2</v>
      </c>
      <c r="H19" s="46"/>
      <c r="I19" s="108"/>
      <c r="J19" s="46"/>
      <c r="K19" s="46">
        <f>SUM(B19+C19+D19+E19+F19+G19+H19+I19+J19)</f>
        <v>7</v>
      </c>
      <c r="L19" s="80">
        <f t="shared" si="0"/>
        <v>3</v>
      </c>
    </row>
    <row r="20" spans="1:12" ht="15.5" x14ac:dyDescent="0.35">
      <c r="A20" s="96" t="s">
        <v>140</v>
      </c>
      <c r="B20" s="46"/>
      <c r="C20" s="46"/>
      <c r="D20" s="46"/>
      <c r="E20" s="46"/>
      <c r="F20" s="46">
        <v>6</v>
      </c>
      <c r="G20" s="46"/>
      <c r="H20" s="46"/>
      <c r="I20" s="108"/>
      <c r="J20" s="46"/>
      <c r="K20" s="46">
        <f>SUM(B20+C20+D20+E20+F20+G20+H20+I20+J20)</f>
        <v>6</v>
      </c>
      <c r="L20" s="80">
        <f t="shared" si="0"/>
        <v>1</v>
      </c>
    </row>
    <row r="21" spans="1:12" ht="15.5" x14ac:dyDescent="0.35">
      <c r="A21" s="96" t="s">
        <v>133</v>
      </c>
      <c r="B21" s="46"/>
      <c r="C21" s="46"/>
      <c r="D21" s="46"/>
      <c r="E21" s="46">
        <v>6</v>
      </c>
      <c r="F21" s="46">
        <v>10</v>
      </c>
      <c r="G21" s="46"/>
      <c r="H21" s="46"/>
      <c r="I21" s="108"/>
      <c r="J21" s="46"/>
      <c r="K21" s="46">
        <f>SUM(B21+C21+D21+E21+F21+G21+H21+I21+J21)</f>
        <v>16</v>
      </c>
      <c r="L21" s="81">
        <f t="shared" si="0"/>
        <v>2</v>
      </c>
    </row>
    <row r="22" spans="1:12" ht="15.5" x14ac:dyDescent="0.35">
      <c r="A22" s="96" t="s">
        <v>142</v>
      </c>
      <c r="B22" s="46"/>
      <c r="C22" s="46"/>
      <c r="D22" s="46"/>
      <c r="E22" s="46"/>
      <c r="F22" s="46">
        <v>4</v>
      </c>
      <c r="G22" s="46"/>
      <c r="H22" s="46"/>
      <c r="I22" s="108"/>
      <c r="J22" s="46"/>
      <c r="K22" s="46">
        <f>SUM(B22+C22+D22+E22+F22+G22+H22+I22+J22)</f>
        <v>4</v>
      </c>
      <c r="L22" s="80">
        <f t="shared" si="0"/>
        <v>1</v>
      </c>
    </row>
    <row r="23" spans="1:12" ht="15.5" x14ac:dyDescent="0.35">
      <c r="A23" s="95" t="s">
        <v>55</v>
      </c>
      <c r="B23" s="46">
        <v>2</v>
      </c>
      <c r="C23" s="46"/>
      <c r="D23" s="46"/>
      <c r="E23" s="46"/>
      <c r="F23" s="46"/>
      <c r="G23" s="46"/>
      <c r="H23" s="46"/>
      <c r="I23" s="108"/>
      <c r="J23" s="46"/>
      <c r="K23" s="46">
        <f>SUM(B23+C23+D23+E23+F23+G23+H23+I23+J23)</f>
        <v>2</v>
      </c>
      <c r="L23" s="80">
        <f t="shared" si="0"/>
        <v>1</v>
      </c>
    </row>
    <row r="24" spans="1:12" ht="15.5" x14ac:dyDescent="0.35">
      <c r="A24" s="64" t="s">
        <v>171</v>
      </c>
      <c r="B24" s="46"/>
      <c r="C24" s="46"/>
      <c r="D24" s="46"/>
      <c r="E24" s="46"/>
      <c r="F24" s="46"/>
      <c r="G24" s="46">
        <v>3</v>
      </c>
      <c r="H24" s="46"/>
      <c r="I24" s="108"/>
      <c r="J24" s="46"/>
      <c r="K24" s="46">
        <f>SUM(B24+C24+D24+E24+F24+G24++H24+I24+J24)</f>
        <v>3</v>
      </c>
      <c r="L24" s="49">
        <f t="shared" si="0"/>
        <v>1</v>
      </c>
    </row>
    <row r="25" spans="1:12" ht="15.5" x14ac:dyDescent="0.35">
      <c r="A25" s="95" t="s">
        <v>45</v>
      </c>
      <c r="B25" s="46" t="s">
        <v>32</v>
      </c>
      <c r="C25" s="46"/>
      <c r="D25" s="46"/>
      <c r="E25" s="46"/>
      <c r="F25" s="46"/>
      <c r="G25" s="46"/>
      <c r="H25" s="46"/>
      <c r="I25" s="108"/>
      <c r="J25" s="46"/>
      <c r="K25" s="46">
        <f>SUM(C25+D25+E25+F25+G25++H25+I25+J25)</f>
        <v>0</v>
      </c>
      <c r="L25" s="80">
        <f t="shared" si="0"/>
        <v>1</v>
      </c>
    </row>
    <row r="26" spans="1:12" ht="15.5" x14ac:dyDescent="0.35">
      <c r="A26" s="95" t="s">
        <v>48</v>
      </c>
      <c r="B26" s="46">
        <v>6</v>
      </c>
      <c r="C26" s="46"/>
      <c r="D26" s="46"/>
      <c r="E26" s="46"/>
      <c r="F26" s="46"/>
      <c r="G26" s="46"/>
      <c r="H26" s="46"/>
      <c r="I26" s="108"/>
      <c r="J26" s="46"/>
      <c r="K26" s="46">
        <f>SUM(B26+C26+D26+E26+F26+G26++H26+I26+J26)</f>
        <v>6</v>
      </c>
      <c r="L26" s="80">
        <f t="shared" si="0"/>
        <v>1</v>
      </c>
    </row>
    <row r="27" spans="1:12" ht="15.5" x14ac:dyDescent="0.35">
      <c r="A27" s="96" t="s">
        <v>118</v>
      </c>
      <c r="B27" s="46"/>
      <c r="C27" s="46"/>
      <c r="D27" s="46" t="s">
        <v>32</v>
      </c>
      <c r="E27" s="46"/>
      <c r="F27" s="106"/>
      <c r="G27" s="46"/>
      <c r="H27" s="46"/>
      <c r="I27" s="108"/>
      <c r="J27" s="46"/>
      <c r="K27" s="46">
        <f>SUM(B27+C27+E27+F27+G27++H27+I27+J27)</f>
        <v>0</v>
      </c>
      <c r="L27" s="81">
        <f t="shared" si="0"/>
        <v>1</v>
      </c>
    </row>
    <row r="28" spans="1:12" ht="15.5" x14ac:dyDescent="0.35">
      <c r="A28" s="97" t="s">
        <v>85</v>
      </c>
      <c r="B28" s="46"/>
      <c r="C28" s="46">
        <v>7</v>
      </c>
      <c r="D28" s="46"/>
      <c r="E28" s="46"/>
      <c r="F28" s="46"/>
      <c r="G28" s="46"/>
      <c r="H28" s="46">
        <v>2</v>
      </c>
      <c r="I28" s="108"/>
      <c r="J28" s="46"/>
      <c r="K28" s="46">
        <f>SUM(B28+C28+D28+E28+F28+G28+H28+I28+J28)</f>
        <v>9</v>
      </c>
      <c r="L28" s="80">
        <f t="shared" si="0"/>
        <v>2</v>
      </c>
    </row>
    <row r="29" spans="1:12" ht="15.5" x14ac:dyDescent="0.35">
      <c r="A29" s="95" t="s">
        <v>58</v>
      </c>
      <c r="B29" s="46" t="s">
        <v>32</v>
      </c>
      <c r="C29" s="46"/>
      <c r="D29" s="46"/>
      <c r="E29" s="46"/>
      <c r="F29" s="46"/>
      <c r="G29" s="46"/>
      <c r="H29" s="46"/>
      <c r="I29" s="108"/>
      <c r="J29" s="46"/>
      <c r="K29" s="46">
        <f>SUM(C29+D29+E29+F29+G29++H29+I29+J29)</f>
        <v>0</v>
      </c>
      <c r="L29" s="80">
        <f t="shared" si="0"/>
        <v>1</v>
      </c>
    </row>
    <row r="30" spans="1:12" ht="15.5" x14ac:dyDescent="0.35">
      <c r="A30" s="64" t="s">
        <v>183</v>
      </c>
      <c r="B30" s="46"/>
      <c r="C30" s="46"/>
      <c r="D30" s="46"/>
      <c r="E30" s="46"/>
      <c r="F30" s="106"/>
      <c r="G30" s="46"/>
      <c r="H30" s="46">
        <v>4</v>
      </c>
      <c r="I30" s="108"/>
      <c r="J30" s="46"/>
      <c r="K30" s="46">
        <f t="shared" ref="K30:K37" si="1">SUM(B30+C30+D30+E30+F30+G30++H30+I30+J30)</f>
        <v>4</v>
      </c>
      <c r="L30" s="56">
        <f t="shared" si="0"/>
        <v>1</v>
      </c>
    </row>
    <row r="31" spans="1:12" ht="15.5" x14ac:dyDescent="0.35">
      <c r="A31" s="95" t="s">
        <v>193</v>
      </c>
      <c r="B31" s="46"/>
      <c r="C31" s="46"/>
      <c r="D31" s="46"/>
      <c r="E31" s="46"/>
      <c r="F31" s="46"/>
      <c r="G31" s="46"/>
      <c r="H31" s="46"/>
      <c r="I31" s="108"/>
      <c r="J31" s="46">
        <v>7</v>
      </c>
      <c r="K31" s="46">
        <f t="shared" si="1"/>
        <v>7</v>
      </c>
      <c r="L31" s="56">
        <f t="shared" si="0"/>
        <v>1</v>
      </c>
    </row>
    <row r="32" spans="1:12" ht="15.5" x14ac:dyDescent="0.35">
      <c r="A32" s="96" t="s">
        <v>138</v>
      </c>
      <c r="B32" s="46"/>
      <c r="C32" s="46"/>
      <c r="D32" s="46"/>
      <c r="E32" s="46"/>
      <c r="F32" s="46">
        <v>8</v>
      </c>
      <c r="G32" s="46"/>
      <c r="H32" s="46"/>
      <c r="I32" s="108"/>
      <c r="J32" s="46"/>
      <c r="K32" s="46">
        <f t="shared" si="1"/>
        <v>8</v>
      </c>
      <c r="L32" s="80">
        <f t="shared" si="0"/>
        <v>1</v>
      </c>
    </row>
    <row r="33" spans="1:12" ht="15.5" x14ac:dyDescent="0.35">
      <c r="A33" s="95" t="s">
        <v>42</v>
      </c>
      <c r="B33" s="46">
        <v>7</v>
      </c>
      <c r="C33" s="46"/>
      <c r="D33" s="46"/>
      <c r="E33" s="46"/>
      <c r="F33" s="46"/>
      <c r="G33" s="46"/>
      <c r="H33" s="46"/>
      <c r="I33" s="108"/>
      <c r="J33" s="46"/>
      <c r="K33" s="46">
        <f t="shared" si="1"/>
        <v>7</v>
      </c>
      <c r="L33" s="80">
        <f t="shared" si="0"/>
        <v>1</v>
      </c>
    </row>
    <row r="34" spans="1:12" ht="15.5" x14ac:dyDescent="0.35">
      <c r="A34" s="95" t="s">
        <v>56</v>
      </c>
      <c r="B34" s="46">
        <v>1</v>
      </c>
      <c r="C34" s="46"/>
      <c r="D34" s="46"/>
      <c r="E34" s="46"/>
      <c r="F34" s="106"/>
      <c r="G34" s="46"/>
      <c r="H34" s="46"/>
      <c r="I34" s="108"/>
      <c r="J34" s="46"/>
      <c r="K34" s="46">
        <f t="shared" si="1"/>
        <v>1</v>
      </c>
      <c r="L34" s="81">
        <f t="shared" si="0"/>
        <v>1</v>
      </c>
    </row>
    <row r="35" spans="1:12" ht="15.5" x14ac:dyDescent="0.35">
      <c r="A35" s="95" t="s">
        <v>50</v>
      </c>
      <c r="B35" s="46">
        <v>5</v>
      </c>
      <c r="C35" s="46"/>
      <c r="D35" s="46"/>
      <c r="E35" s="46"/>
      <c r="F35" s="46"/>
      <c r="G35" s="46"/>
      <c r="H35" s="46"/>
      <c r="I35" s="108"/>
      <c r="J35" s="46"/>
      <c r="K35" s="46">
        <f t="shared" si="1"/>
        <v>5</v>
      </c>
      <c r="L35" s="80">
        <f t="shared" si="0"/>
        <v>1</v>
      </c>
    </row>
    <row r="36" spans="1:12" ht="15.5" x14ac:dyDescent="0.35">
      <c r="A36" s="96" t="s">
        <v>137</v>
      </c>
      <c r="B36" s="46"/>
      <c r="C36" s="46"/>
      <c r="D36" s="46"/>
      <c r="E36" s="46"/>
      <c r="F36" s="46">
        <v>9</v>
      </c>
      <c r="G36" s="46"/>
      <c r="H36" s="46"/>
      <c r="I36" s="108"/>
      <c r="J36" s="46"/>
      <c r="K36" s="46">
        <f t="shared" si="1"/>
        <v>9</v>
      </c>
      <c r="L36" s="80">
        <f t="shared" si="0"/>
        <v>1</v>
      </c>
    </row>
    <row r="37" spans="1:12" ht="15.5" x14ac:dyDescent="0.35">
      <c r="A37" s="96" t="s">
        <v>116</v>
      </c>
      <c r="B37" s="46"/>
      <c r="C37" s="46"/>
      <c r="D37" s="46">
        <v>6</v>
      </c>
      <c r="E37" s="46"/>
      <c r="F37" s="46"/>
      <c r="G37" s="46"/>
      <c r="H37" s="46"/>
      <c r="I37" s="108"/>
      <c r="J37" s="46"/>
      <c r="K37" s="46">
        <f t="shared" si="1"/>
        <v>6</v>
      </c>
      <c r="L37" s="80">
        <f t="shared" si="0"/>
        <v>1</v>
      </c>
    </row>
    <row r="38" spans="1:12" ht="15.5" x14ac:dyDescent="0.35">
      <c r="A38" s="96" t="s">
        <v>115</v>
      </c>
      <c r="B38" s="46"/>
      <c r="C38" s="46"/>
      <c r="D38" s="46">
        <v>8</v>
      </c>
      <c r="E38" s="46" t="s">
        <v>32</v>
      </c>
      <c r="F38" s="46"/>
      <c r="G38" s="46">
        <v>10</v>
      </c>
      <c r="H38" s="46"/>
      <c r="I38" s="108"/>
      <c r="J38" s="46"/>
      <c r="K38" s="46">
        <f>SUM(B38+C38+D38+F38+G38++H38+I38+J38)</f>
        <v>18</v>
      </c>
      <c r="L38" s="80">
        <f t="shared" si="0"/>
        <v>3</v>
      </c>
    </row>
    <row r="39" spans="1:12" ht="15.5" x14ac:dyDescent="0.35">
      <c r="A39" s="96" t="s">
        <v>139</v>
      </c>
      <c r="B39" s="46"/>
      <c r="C39" s="46"/>
      <c r="D39" s="46"/>
      <c r="E39" s="46"/>
      <c r="F39" s="46">
        <v>7</v>
      </c>
      <c r="G39" s="46"/>
      <c r="H39" s="46"/>
      <c r="I39" s="108"/>
      <c r="J39" s="46"/>
      <c r="K39" s="46">
        <f>SUM(B39+C39+D39+E39+F39+G39++H39+I39+J39)</f>
        <v>7</v>
      </c>
      <c r="L39" s="81">
        <f t="shared" si="0"/>
        <v>1</v>
      </c>
    </row>
    <row r="40" spans="1:12" ht="15.5" x14ac:dyDescent="0.35">
      <c r="A40" s="64" t="s">
        <v>185</v>
      </c>
      <c r="B40" s="46"/>
      <c r="C40" s="46"/>
      <c r="D40" s="46"/>
      <c r="E40" s="46"/>
      <c r="F40" s="106"/>
      <c r="G40" s="46"/>
      <c r="H40" s="46" t="s">
        <v>32</v>
      </c>
      <c r="I40" s="108"/>
      <c r="J40" s="46"/>
      <c r="K40" s="46">
        <f>SUM(B40+C40+D40+E40+F40+G40+I40+J40)</f>
        <v>0</v>
      </c>
      <c r="L40" s="56">
        <f t="shared" si="0"/>
        <v>1</v>
      </c>
    </row>
    <row r="41" spans="1:12" ht="15.5" x14ac:dyDescent="0.35">
      <c r="A41" s="64" t="s">
        <v>170</v>
      </c>
      <c r="B41" s="46"/>
      <c r="C41" s="46"/>
      <c r="D41" s="46"/>
      <c r="E41" s="46"/>
      <c r="F41" s="46"/>
      <c r="G41" s="46">
        <v>4</v>
      </c>
      <c r="H41" s="46"/>
      <c r="I41" s="108"/>
      <c r="J41" s="46"/>
      <c r="K41" s="46">
        <f>SUM(B41+C41+D41+E41+F41+G41++H41+I41+J41)</f>
        <v>4</v>
      </c>
      <c r="L41" s="56">
        <f t="shared" si="0"/>
        <v>1</v>
      </c>
    </row>
    <row r="42" spans="1:12" ht="15.5" x14ac:dyDescent="0.35">
      <c r="A42" s="96" t="s">
        <v>132</v>
      </c>
      <c r="B42" s="46"/>
      <c r="C42" s="46"/>
      <c r="D42" s="46"/>
      <c r="E42" s="46">
        <v>5</v>
      </c>
      <c r="F42" s="106"/>
      <c r="G42" s="46"/>
      <c r="H42" s="46"/>
      <c r="I42" s="108"/>
      <c r="J42" s="46"/>
      <c r="K42" s="46">
        <f>SUM(B42+C42+D42+E42+F42+G42++H42+I42+J42)</f>
        <v>5</v>
      </c>
      <c r="L42" s="81">
        <f t="shared" si="0"/>
        <v>1</v>
      </c>
    </row>
    <row r="43" spans="1:12" ht="15.5" x14ac:dyDescent="0.35">
      <c r="A43" s="95" t="s">
        <v>182</v>
      </c>
      <c r="B43" s="46"/>
      <c r="C43" s="46"/>
      <c r="D43" s="46"/>
      <c r="E43" s="46"/>
      <c r="F43" s="106"/>
      <c r="G43" s="46"/>
      <c r="H43" s="46">
        <v>6</v>
      </c>
      <c r="I43" s="108"/>
      <c r="J43" s="46"/>
      <c r="K43" s="46">
        <f>SUM(B43+C43+D43+E43+F43+G43++H43+I43+J43)</f>
        <v>6</v>
      </c>
      <c r="L43" s="56">
        <f t="shared" si="0"/>
        <v>1</v>
      </c>
    </row>
    <row r="44" spans="1:12" ht="15.5" x14ac:dyDescent="0.35">
      <c r="A44" s="95" t="s">
        <v>44</v>
      </c>
      <c r="B44" s="46">
        <v>10</v>
      </c>
      <c r="C44" s="46"/>
      <c r="D44" s="46"/>
      <c r="E44" s="46"/>
      <c r="F44" s="46"/>
      <c r="G44" s="46"/>
      <c r="H44" s="107"/>
      <c r="I44" s="108"/>
      <c r="J44" s="46"/>
      <c r="K44" s="46">
        <f>SUM(B44+C44+D44+E44+F44+G44++H44+I44+J44)</f>
        <v>10</v>
      </c>
      <c r="L44" s="80">
        <f t="shared" si="0"/>
        <v>1</v>
      </c>
    </row>
    <row r="45" spans="1:12" ht="15.5" x14ac:dyDescent="0.35">
      <c r="A45" s="95" t="s">
        <v>181</v>
      </c>
      <c r="B45" s="46"/>
      <c r="C45" s="46"/>
      <c r="D45" s="46"/>
      <c r="E45" s="46"/>
      <c r="F45" s="46"/>
      <c r="G45" s="46"/>
      <c r="H45" s="46">
        <v>9</v>
      </c>
      <c r="I45" s="108"/>
      <c r="J45" s="46"/>
      <c r="K45" s="46">
        <f>SUM(B45+C45+D45+E45+F45+G45++H45+I45+J45)</f>
        <v>9</v>
      </c>
      <c r="L45" s="56">
        <f t="shared" si="0"/>
        <v>1</v>
      </c>
    </row>
  </sheetData>
  <sheetProtection selectLockedCells="1" selectUnlockedCells="1"/>
  <sortState xmlns:xlrd2="http://schemas.microsoft.com/office/spreadsheetml/2017/richdata2" ref="A10:L45">
    <sortCondition ref="A10:A45"/>
  </sortState>
  <mergeCells count="1">
    <mergeCell ref="D2:F2"/>
  </mergeCells>
  <phoneticPr fontId="19" type="noConversion"/>
  <pageMargins left="0.27569444444444446" right="0.19652777777777777" top="0.59027777777777779" bottom="0.31527777777777777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zoomScaleNormal="100" workbookViewId="0">
      <selection activeCell="A4" sqref="A4"/>
    </sheetView>
  </sheetViews>
  <sheetFormatPr defaultColWidth="9.08984375" defaultRowHeight="13" x14ac:dyDescent="0.3"/>
  <cols>
    <col min="1" max="1" width="30.453125" style="18" customWidth="1"/>
    <col min="2" max="2" width="12.08984375" style="23" bestFit="1" customWidth="1"/>
    <col min="3" max="3" width="8.54296875" style="24" bestFit="1" customWidth="1"/>
    <col min="4" max="4" width="9" style="24" bestFit="1" customWidth="1"/>
    <col min="5" max="5" width="15.36328125" style="77" bestFit="1" customWidth="1"/>
    <col min="6" max="6" width="8.90625" style="77" bestFit="1" customWidth="1"/>
    <col min="7" max="7" width="8.36328125" style="45" bestFit="1" customWidth="1"/>
    <col min="8" max="8" width="13.90625" style="24" bestFit="1" customWidth="1"/>
    <col min="9" max="9" width="5.08984375" style="24" bestFit="1" customWidth="1"/>
    <col min="10" max="10" width="6.90625" style="24" bestFit="1" customWidth="1"/>
    <col min="11" max="11" width="18.36328125" style="18" bestFit="1" customWidth="1"/>
    <col min="12" max="12" width="8.08984375" style="18" bestFit="1" customWidth="1"/>
    <col min="13" max="16384" width="9.08984375" style="18"/>
  </cols>
  <sheetData>
    <row r="1" spans="1:13" s="16" customFormat="1" ht="19" x14ac:dyDescent="0.4">
      <c r="A1" s="16" t="s">
        <v>79</v>
      </c>
      <c r="B1" s="19"/>
      <c r="C1" s="20"/>
      <c r="D1" s="20"/>
      <c r="E1" s="76"/>
      <c r="F1" s="76"/>
      <c r="G1" s="44"/>
      <c r="H1" s="20"/>
      <c r="I1" s="20"/>
      <c r="J1" s="20"/>
    </row>
    <row r="2" spans="1:13" s="17" customFormat="1" ht="14" x14ac:dyDescent="0.3">
      <c r="B2" s="21"/>
      <c r="C2" s="22"/>
      <c r="E2" s="82" t="s">
        <v>21</v>
      </c>
      <c r="F2" s="79"/>
      <c r="G2" s="86"/>
      <c r="J2" s="22"/>
    </row>
    <row r="3" spans="1:13" s="16" customFormat="1" ht="21.75" customHeight="1" x14ac:dyDescent="0.4">
      <c r="A3" s="17" t="s">
        <v>81</v>
      </c>
      <c r="B3" s="19"/>
      <c r="C3" s="20"/>
      <c r="D3" s="20"/>
      <c r="E3" s="76"/>
      <c r="F3" s="76"/>
      <c r="G3" s="44"/>
      <c r="H3" s="20"/>
      <c r="I3" s="20"/>
      <c r="J3" s="20"/>
    </row>
    <row r="4" spans="1:13" s="24" customFormat="1" ht="38.15" customHeight="1" x14ac:dyDescent="0.25">
      <c r="A4" s="75"/>
      <c r="B4" s="46" t="s">
        <v>38</v>
      </c>
      <c r="C4" s="46" t="s">
        <v>2</v>
      </c>
      <c r="D4" s="46" t="s">
        <v>4</v>
      </c>
      <c r="E4" s="55" t="s">
        <v>51</v>
      </c>
      <c r="F4" s="55" t="s">
        <v>43</v>
      </c>
      <c r="G4" s="55" t="s">
        <v>10</v>
      </c>
      <c r="H4" s="46" t="s">
        <v>39</v>
      </c>
      <c r="I4" s="108" t="s">
        <v>52</v>
      </c>
      <c r="J4" s="46" t="s">
        <v>40</v>
      </c>
      <c r="K4" s="54" t="s">
        <v>166</v>
      </c>
      <c r="L4" s="52" t="s">
        <v>20</v>
      </c>
    </row>
    <row r="5" spans="1:13" ht="15.5" x14ac:dyDescent="0.35">
      <c r="A5" s="91" t="s">
        <v>60</v>
      </c>
      <c r="B5" s="84">
        <v>10</v>
      </c>
      <c r="C5" s="46">
        <v>10</v>
      </c>
      <c r="D5" s="46">
        <v>10</v>
      </c>
      <c r="E5" s="84">
        <v>6</v>
      </c>
      <c r="F5" s="55"/>
      <c r="G5" s="55">
        <v>10</v>
      </c>
      <c r="H5" s="84">
        <v>10</v>
      </c>
      <c r="I5" s="108"/>
      <c r="J5" s="46">
        <v>10</v>
      </c>
      <c r="K5" s="46">
        <f>SUM(B5+C5+D5+F5+G5+I5)</f>
        <v>40</v>
      </c>
      <c r="L5" s="49">
        <f t="shared" ref="L5:L10" si="0">COUNTA(B5,C5,D5,E5,F5,G5,H5,I5,J5)</f>
        <v>7</v>
      </c>
      <c r="M5" s="147">
        <v>1</v>
      </c>
    </row>
    <row r="6" spans="1:13" ht="15.5" x14ac:dyDescent="0.35">
      <c r="A6" s="94" t="s">
        <v>63</v>
      </c>
      <c r="B6" s="84" t="s">
        <v>32</v>
      </c>
      <c r="C6" s="84">
        <v>9</v>
      </c>
      <c r="D6" s="46">
        <v>9</v>
      </c>
      <c r="E6" s="55">
        <v>9</v>
      </c>
      <c r="F6" s="55">
        <v>9</v>
      </c>
      <c r="G6" s="84">
        <v>8</v>
      </c>
      <c r="H6" s="84" t="s">
        <v>32</v>
      </c>
      <c r="I6" s="108"/>
      <c r="J6" s="46">
        <v>9</v>
      </c>
      <c r="K6" s="46">
        <f>SUM(D6+E6+F6+I6+J6)</f>
        <v>36</v>
      </c>
      <c r="L6" s="49">
        <f t="shared" si="0"/>
        <v>8</v>
      </c>
      <c r="M6" s="147">
        <v>2</v>
      </c>
    </row>
    <row r="7" spans="1:13" ht="15.5" x14ac:dyDescent="0.35">
      <c r="A7" s="94" t="s">
        <v>23</v>
      </c>
      <c r="B7" s="84">
        <v>5</v>
      </c>
      <c r="C7" s="46">
        <v>7</v>
      </c>
      <c r="D7" s="46"/>
      <c r="E7" s="55">
        <v>8</v>
      </c>
      <c r="F7" s="55"/>
      <c r="G7" s="84">
        <v>2</v>
      </c>
      <c r="H7" s="46">
        <v>7</v>
      </c>
      <c r="I7" s="108"/>
      <c r="J7" s="46">
        <v>8</v>
      </c>
      <c r="K7" s="46">
        <f>SUM(C7+D7+E7+F7+H7+I7+J7)</f>
        <v>30</v>
      </c>
      <c r="L7" s="49">
        <f t="shared" si="0"/>
        <v>6</v>
      </c>
    </row>
    <row r="8" spans="1:13" ht="15.5" x14ac:dyDescent="0.35">
      <c r="A8" s="64" t="s">
        <v>87</v>
      </c>
      <c r="B8" s="46"/>
      <c r="C8" s="46">
        <v>8</v>
      </c>
      <c r="D8" s="46">
        <v>7</v>
      </c>
      <c r="E8" s="55"/>
      <c r="F8" s="78"/>
      <c r="G8" s="84">
        <v>3</v>
      </c>
      <c r="H8" s="46">
        <v>4</v>
      </c>
      <c r="I8" s="108"/>
      <c r="J8" s="46">
        <v>7</v>
      </c>
      <c r="K8" s="46">
        <f>SUM(B8+C8+D8+E8+F8+H8+I8+J8)</f>
        <v>26</v>
      </c>
      <c r="L8" s="56">
        <f>COUNTA(B8,C8,D8,E8,F8,G8,H8,I8,J8)</f>
        <v>5</v>
      </c>
    </row>
    <row r="9" spans="1:13" ht="15.5" x14ac:dyDescent="0.35">
      <c r="A9" s="91" t="s">
        <v>24</v>
      </c>
      <c r="B9" s="84">
        <v>3</v>
      </c>
      <c r="C9" s="84" t="s">
        <v>32</v>
      </c>
      <c r="D9" s="46">
        <v>8</v>
      </c>
      <c r="E9" s="55">
        <v>5</v>
      </c>
      <c r="F9" s="78">
        <v>7</v>
      </c>
      <c r="G9" s="84" t="s">
        <v>32</v>
      </c>
      <c r="H9" s="84">
        <v>3</v>
      </c>
      <c r="I9" s="108"/>
      <c r="J9" s="46">
        <v>5</v>
      </c>
      <c r="K9" s="46">
        <f>SUM(D9+E9+F9+I9+J9)</f>
        <v>25</v>
      </c>
      <c r="L9" s="56">
        <f t="shared" si="0"/>
        <v>8</v>
      </c>
    </row>
    <row r="10" spans="1:13" ht="15.5" x14ac:dyDescent="0.35">
      <c r="A10" s="94" t="s">
        <v>37</v>
      </c>
      <c r="B10" s="46">
        <v>7</v>
      </c>
      <c r="C10" s="84">
        <v>5</v>
      </c>
      <c r="D10" s="46"/>
      <c r="E10" s="55">
        <v>7</v>
      </c>
      <c r="F10" s="55"/>
      <c r="G10" s="55"/>
      <c r="H10" s="46">
        <v>5</v>
      </c>
      <c r="I10" s="108"/>
      <c r="J10" s="46">
        <v>6</v>
      </c>
      <c r="K10" s="46">
        <f>SUM(B10+D10+E10+F10+G10++H10+I10+J10)</f>
        <v>25</v>
      </c>
      <c r="L10" s="49">
        <f t="shared" si="0"/>
        <v>5</v>
      </c>
    </row>
    <row r="11" spans="1:13" ht="15.5" x14ac:dyDescent="0.35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8"/>
    </row>
    <row r="12" spans="1:13" ht="15.5" x14ac:dyDescent="0.35">
      <c r="A12" s="90" t="s">
        <v>88</v>
      </c>
      <c r="B12" s="46"/>
      <c r="C12" s="46">
        <v>4</v>
      </c>
      <c r="D12" s="46"/>
      <c r="E12" s="55"/>
      <c r="F12" s="55"/>
      <c r="G12" s="55"/>
      <c r="H12" s="46"/>
      <c r="I12" s="108"/>
      <c r="J12" s="46"/>
      <c r="K12" s="46">
        <f>SUM(B12+C12+D12+E12+F12+G12++H12+I12+J12)</f>
        <v>4</v>
      </c>
      <c r="L12" s="49">
        <f t="shared" ref="L12:L31" si="1">COUNTA(B12,C12,D12,E12,F12,G12,H12,I12,J12)</f>
        <v>1</v>
      </c>
    </row>
    <row r="13" spans="1:13" ht="15.5" x14ac:dyDescent="0.35">
      <c r="A13" s="90" t="s">
        <v>176</v>
      </c>
      <c r="B13" s="46"/>
      <c r="C13" s="46"/>
      <c r="D13" s="46"/>
      <c r="E13" s="55"/>
      <c r="F13" s="78"/>
      <c r="G13" s="55">
        <v>0</v>
      </c>
      <c r="H13" s="46"/>
      <c r="I13" s="108"/>
      <c r="J13" s="46"/>
      <c r="K13" s="46">
        <f>SUM(B13+C13+D13+E13+F13+G13++H13+I13+J13)</f>
        <v>0</v>
      </c>
      <c r="L13" s="56">
        <f t="shared" si="1"/>
        <v>1</v>
      </c>
    </row>
    <row r="14" spans="1:13" ht="15.5" x14ac:dyDescent="0.35">
      <c r="A14" s="92" t="s">
        <v>119</v>
      </c>
      <c r="B14" s="46"/>
      <c r="C14" s="46"/>
      <c r="D14" s="46">
        <v>6</v>
      </c>
      <c r="E14" s="55"/>
      <c r="F14" s="55"/>
      <c r="G14" s="55"/>
      <c r="H14" s="46"/>
      <c r="I14" s="108"/>
      <c r="J14" s="46"/>
      <c r="K14" s="46">
        <f>SUM(B14+C14+D14+E14+F14+G14++H14+I14+J14)</f>
        <v>6</v>
      </c>
      <c r="L14" s="49">
        <f t="shared" si="1"/>
        <v>1</v>
      </c>
    </row>
    <row r="15" spans="1:13" ht="15.5" x14ac:dyDescent="0.35">
      <c r="A15" s="90" t="s">
        <v>174</v>
      </c>
      <c r="B15" s="46"/>
      <c r="C15" s="46"/>
      <c r="D15" s="46"/>
      <c r="E15" s="55"/>
      <c r="F15" s="55"/>
      <c r="G15" s="55">
        <v>4</v>
      </c>
      <c r="H15" s="46">
        <v>9</v>
      </c>
      <c r="I15" s="108"/>
      <c r="J15" s="46"/>
      <c r="K15" s="46">
        <f>SUM(B15+C15+D15+E15+F15+G15++H15+I15+J15)</f>
        <v>13</v>
      </c>
      <c r="L15" s="49">
        <f t="shared" si="1"/>
        <v>2</v>
      </c>
    </row>
    <row r="16" spans="1:13" ht="15.5" x14ac:dyDescent="0.35">
      <c r="A16" s="92" t="s">
        <v>120</v>
      </c>
      <c r="B16" s="46"/>
      <c r="C16" s="46"/>
      <c r="D16" s="46" t="s">
        <v>32</v>
      </c>
      <c r="E16" s="55"/>
      <c r="F16" s="55"/>
      <c r="G16" s="55">
        <v>5</v>
      </c>
      <c r="H16" s="46">
        <v>6</v>
      </c>
      <c r="I16" s="108"/>
      <c r="J16" s="46"/>
      <c r="K16" s="46">
        <f>SUM(B16+C16+E16+F16+G16++H16+I16+J16)</f>
        <v>11</v>
      </c>
      <c r="L16" s="49">
        <f t="shared" si="1"/>
        <v>3</v>
      </c>
    </row>
    <row r="17" spans="1:12" ht="15.5" x14ac:dyDescent="0.35">
      <c r="A17" s="93" t="s">
        <v>145</v>
      </c>
      <c r="B17" s="46"/>
      <c r="C17" s="46"/>
      <c r="D17" s="46"/>
      <c r="E17" s="55"/>
      <c r="F17" s="55">
        <v>6</v>
      </c>
      <c r="G17" s="55"/>
      <c r="H17" s="46"/>
      <c r="I17" s="108"/>
      <c r="J17" s="46"/>
      <c r="K17" s="46">
        <f t="shared" ref="K17:K26" si="2">SUM(B17+C17+D17+E17+F17+G17++H17+I17+J17)</f>
        <v>6</v>
      </c>
      <c r="L17" s="49">
        <f t="shared" si="1"/>
        <v>1</v>
      </c>
    </row>
    <row r="18" spans="1:12" ht="15.5" x14ac:dyDescent="0.35">
      <c r="A18" s="91" t="s">
        <v>36</v>
      </c>
      <c r="B18" s="46">
        <v>9</v>
      </c>
      <c r="C18" s="46"/>
      <c r="D18" s="46"/>
      <c r="E18" s="55"/>
      <c r="F18" s="55"/>
      <c r="G18" s="55">
        <v>9</v>
      </c>
      <c r="H18" s="46">
        <v>8</v>
      </c>
      <c r="I18" s="108"/>
      <c r="J18" s="46"/>
      <c r="K18" s="46">
        <f t="shared" si="2"/>
        <v>26</v>
      </c>
      <c r="L18" s="49">
        <f t="shared" si="1"/>
        <v>3</v>
      </c>
    </row>
    <row r="19" spans="1:12" ht="15.5" x14ac:dyDescent="0.35">
      <c r="A19" s="64" t="s">
        <v>177</v>
      </c>
      <c r="B19" s="46"/>
      <c r="C19" s="46"/>
      <c r="D19" s="46"/>
      <c r="E19" s="55"/>
      <c r="F19" s="78"/>
      <c r="G19" s="55">
        <v>0</v>
      </c>
      <c r="H19" s="46"/>
      <c r="I19" s="108"/>
      <c r="J19" s="46"/>
      <c r="K19" s="46">
        <f t="shared" si="2"/>
        <v>0</v>
      </c>
      <c r="L19" s="56">
        <f t="shared" si="1"/>
        <v>1</v>
      </c>
    </row>
    <row r="20" spans="1:12" ht="15.5" x14ac:dyDescent="0.35">
      <c r="A20" s="64" t="s">
        <v>175</v>
      </c>
      <c r="B20" s="46"/>
      <c r="C20" s="46"/>
      <c r="D20" s="46"/>
      <c r="E20" s="55"/>
      <c r="F20" s="55"/>
      <c r="G20" s="55">
        <v>1</v>
      </c>
      <c r="H20" s="46"/>
      <c r="I20" s="108"/>
      <c r="J20" s="46"/>
      <c r="K20" s="46">
        <f t="shared" si="2"/>
        <v>1</v>
      </c>
      <c r="L20" s="49">
        <f t="shared" si="1"/>
        <v>1</v>
      </c>
    </row>
    <row r="21" spans="1:12" ht="15.5" x14ac:dyDescent="0.35">
      <c r="A21" s="87" t="s">
        <v>134</v>
      </c>
      <c r="B21" s="46"/>
      <c r="C21" s="46"/>
      <c r="D21" s="46"/>
      <c r="E21" s="55">
        <v>10</v>
      </c>
      <c r="F21" s="55"/>
      <c r="G21" s="55"/>
      <c r="H21" s="46"/>
      <c r="I21" s="108"/>
      <c r="J21" s="46"/>
      <c r="K21" s="46">
        <f t="shared" si="2"/>
        <v>10</v>
      </c>
      <c r="L21" s="49">
        <f t="shared" si="1"/>
        <v>1</v>
      </c>
    </row>
    <row r="22" spans="1:12" ht="15.5" x14ac:dyDescent="0.35">
      <c r="A22" s="64" t="s">
        <v>146</v>
      </c>
      <c r="B22" s="46"/>
      <c r="C22" s="46"/>
      <c r="D22" s="46"/>
      <c r="E22" s="55"/>
      <c r="F22" s="55">
        <v>5</v>
      </c>
      <c r="G22" s="55"/>
      <c r="H22" s="46"/>
      <c r="I22" s="108"/>
      <c r="J22" s="46"/>
      <c r="K22" s="46">
        <f t="shared" si="2"/>
        <v>5</v>
      </c>
      <c r="L22" s="49">
        <f t="shared" si="1"/>
        <v>1</v>
      </c>
    </row>
    <row r="23" spans="1:12" ht="15.5" x14ac:dyDescent="0.35">
      <c r="A23" s="64" t="s">
        <v>143</v>
      </c>
      <c r="B23" s="46"/>
      <c r="C23" s="46"/>
      <c r="D23" s="46"/>
      <c r="E23" s="55"/>
      <c r="F23" s="78">
        <v>10</v>
      </c>
      <c r="G23" s="55"/>
      <c r="H23" s="46"/>
      <c r="I23" s="108"/>
      <c r="J23" s="46"/>
      <c r="K23" s="46">
        <f t="shared" si="2"/>
        <v>10</v>
      </c>
      <c r="L23" s="56">
        <f t="shared" si="1"/>
        <v>1</v>
      </c>
    </row>
    <row r="24" spans="1:12" ht="15.5" x14ac:dyDescent="0.35">
      <c r="A24" s="64" t="s">
        <v>144</v>
      </c>
      <c r="B24" s="46"/>
      <c r="C24" s="46"/>
      <c r="D24" s="46"/>
      <c r="E24" s="55"/>
      <c r="F24" s="78">
        <v>8</v>
      </c>
      <c r="G24" s="55"/>
      <c r="H24" s="46"/>
      <c r="I24" s="108"/>
      <c r="J24" s="46"/>
      <c r="K24" s="46">
        <f t="shared" si="2"/>
        <v>8</v>
      </c>
      <c r="L24" s="56">
        <f t="shared" si="1"/>
        <v>1</v>
      </c>
    </row>
    <row r="25" spans="1:12" ht="15.5" x14ac:dyDescent="0.35">
      <c r="A25" s="94" t="s">
        <v>61</v>
      </c>
      <c r="B25" s="46">
        <v>6</v>
      </c>
      <c r="C25" s="46"/>
      <c r="D25" s="46"/>
      <c r="E25" s="55"/>
      <c r="F25" s="55"/>
      <c r="G25" s="55"/>
      <c r="H25" s="46"/>
      <c r="I25" s="108"/>
      <c r="J25" s="46"/>
      <c r="K25" s="46">
        <f t="shared" si="2"/>
        <v>6</v>
      </c>
      <c r="L25" s="49">
        <f t="shared" si="1"/>
        <v>1</v>
      </c>
    </row>
    <row r="26" spans="1:12" ht="15.5" x14ac:dyDescent="0.35">
      <c r="A26" s="94" t="s">
        <v>62</v>
      </c>
      <c r="B26" s="46">
        <v>4</v>
      </c>
      <c r="C26" s="46">
        <v>6</v>
      </c>
      <c r="D26" s="46"/>
      <c r="E26" s="55"/>
      <c r="F26" s="55"/>
      <c r="G26" s="55"/>
      <c r="H26" s="46"/>
      <c r="I26" s="108"/>
      <c r="J26" s="46"/>
      <c r="K26" s="46">
        <f t="shared" si="2"/>
        <v>10</v>
      </c>
      <c r="L26" s="49">
        <f t="shared" si="1"/>
        <v>2</v>
      </c>
    </row>
    <row r="27" spans="1:12" ht="15.5" x14ac:dyDescent="0.35">
      <c r="A27" s="64" t="s">
        <v>173</v>
      </c>
      <c r="B27" s="46"/>
      <c r="C27" s="46"/>
      <c r="D27" s="46"/>
      <c r="E27" s="55"/>
      <c r="F27" s="55"/>
      <c r="G27" s="55">
        <v>6</v>
      </c>
      <c r="H27" s="46" t="s">
        <v>32</v>
      </c>
      <c r="I27" s="108"/>
      <c r="J27" s="46"/>
      <c r="K27" s="46">
        <f>SUM(B27+C27+D27+E27+F27+G27+I27+J27)</f>
        <v>6</v>
      </c>
      <c r="L27" s="49">
        <f t="shared" si="1"/>
        <v>2</v>
      </c>
    </row>
    <row r="28" spans="1:12" ht="15.5" x14ac:dyDescent="0.35">
      <c r="A28" s="94" t="s">
        <v>46</v>
      </c>
      <c r="B28" s="46">
        <v>8</v>
      </c>
      <c r="C28" s="46"/>
      <c r="D28" s="46"/>
      <c r="E28" s="55"/>
      <c r="F28" s="55"/>
      <c r="G28" s="55"/>
      <c r="H28" s="46"/>
      <c r="I28" s="108"/>
      <c r="J28" s="46"/>
      <c r="K28" s="46">
        <f>SUM(B28+C28+D28+E28+F28+G28++H28+I28+J28)</f>
        <v>8</v>
      </c>
      <c r="L28" s="49">
        <f t="shared" si="1"/>
        <v>1</v>
      </c>
    </row>
    <row r="29" spans="1:12" ht="15.5" x14ac:dyDescent="0.35">
      <c r="A29" s="64" t="s">
        <v>194</v>
      </c>
      <c r="B29" s="46"/>
      <c r="C29" s="46"/>
      <c r="D29" s="46"/>
      <c r="E29" s="55"/>
      <c r="F29" s="78"/>
      <c r="G29" s="55"/>
      <c r="H29" s="46"/>
      <c r="I29" s="108"/>
      <c r="J29" s="46" t="s">
        <v>32</v>
      </c>
      <c r="K29" s="46">
        <f>SUM(B29+C29+D29+E29+F29+G29++H29+I29)</f>
        <v>0</v>
      </c>
      <c r="L29" s="56">
        <f t="shared" si="1"/>
        <v>1</v>
      </c>
    </row>
    <row r="30" spans="1:12" ht="15.5" x14ac:dyDescent="0.35">
      <c r="A30" s="64" t="s">
        <v>135</v>
      </c>
      <c r="B30" s="46"/>
      <c r="C30" s="46"/>
      <c r="D30" s="46"/>
      <c r="E30" s="55">
        <v>4</v>
      </c>
      <c r="F30" s="55"/>
      <c r="G30" s="55"/>
      <c r="H30" s="46"/>
      <c r="I30" s="108"/>
      <c r="J30" s="46"/>
      <c r="K30" s="46">
        <f>SUM(B30+C30+D30+E30+F30+G30++H30+I30+J30)</f>
        <v>4</v>
      </c>
      <c r="L30" s="56">
        <f t="shared" si="1"/>
        <v>1</v>
      </c>
    </row>
    <row r="31" spans="1:12" ht="15.5" x14ac:dyDescent="0.35">
      <c r="A31" s="64" t="s">
        <v>172</v>
      </c>
      <c r="B31" s="46"/>
      <c r="C31" s="46"/>
      <c r="D31" s="46"/>
      <c r="E31" s="55"/>
      <c r="F31" s="78"/>
      <c r="G31" s="55">
        <v>7</v>
      </c>
      <c r="H31" s="46"/>
      <c r="I31" s="108"/>
      <c r="J31" s="46"/>
      <c r="K31" s="46">
        <f>SUM(B31+C31+D31+E31+F31+G31++H31+I31+J31)</f>
        <v>7</v>
      </c>
      <c r="L31" s="56">
        <f t="shared" si="1"/>
        <v>1</v>
      </c>
    </row>
    <row r="32" spans="1:12" ht="15.5" x14ac:dyDescent="0.35">
      <c r="A32" s="74"/>
      <c r="B32" s="46"/>
      <c r="C32" s="46"/>
      <c r="D32" s="46"/>
      <c r="E32" s="55"/>
      <c r="F32" s="78"/>
      <c r="G32" s="55"/>
      <c r="H32" s="46"/>
      <c r="I32" s="108"/>
      <c r="J32" s="46"/>
      <c r="K32" s="46"/>
      <c r="L32" s="56"/>
    </row>
  </sheetData>
  <sheetProtection selectLockedCells="1" selectUnlockedCells="1"/>
  <sortState xmlns:xlrd2="http://schemas.microsoft.com/office/spreadsheetml/2017/richdata2" ref="A12:L31">
    <sortCondition ref="A12:A31"/>
  </sortState>
  <phoneticPr fontId="19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zoomScaleNormal="100" workbookViewId="0">
      <selection activeCell="M5" sqref="M5"/>
    </sheetView>
  </sheetViews>
  <sheetFormatPr defaultColWidth="9.08984375" defaultRowHeight="13" x14ac:dyDescent="0.3"/>
  <cols>
    <col min="1" max="1" width="26.54296875" style="18" customWidth="1"/>
    <col min="2" max="2" width="12.453125" style="23" bestFit="1" customWidth="1"/>
    <col min="3" max="3" width="8.6328125" style="24" bestFit="1" customWidth="1"/>
    <col min="4" max="4" width="9.08984375" style="24" bestFit="1" customWidth="1"/>
    <col min="5" max="5" width="15.54296875" style="24" customWidth="1"/>
    <col min="6" max="6" width="9.36328125" style="24" bestFit="1" customWidth="1"/>
    <col min="7" max="7" width="8.54296875" style="24" bestFit="1" customWidth="1"/>
    <col min="8" max="8" width="14.08984375" style="24" bestFit="1" customWidth="1"/>
    <col min="9" max="9" width="5.36328125" style="24" bestFit="1" customWidth="1"/>
    <col min="10" max="10" width="7" style="24" bestFit="1" customWidth="1"/>
    <col min="11" max="11" width="18.36328125" style="18" bestFit="1" customWidth="1"/>
    <col min="12" max="12" width="8.08984375" style="18" bestFit="1" customWidth="1"/>
    <col min="13" max="16384" width="9.08984375" style="18"/>
  </cols>
  <sheetData>
    <row r="1" spans="1:13" s="16" customFormat="1" ht="19" x14ac:dyDescent="0.4">
      <c r="A1" s="16" t="s">
        <v>79</v>
      </c>
      <c r="B1" s="19"/>
      <c r="C1" s="20"/>
      <c r="G1" s="20"/>
      <c r="H1" s="20"/>
      <c r="I1" s="20"/>
      <c r="J1" s="20"/>
    </row>
    <row r="2" spans="1:13" s="17" customFormat="1" ht="14" x14ac:dyDescent="0.3">
      <c r="B2" s="21"/>
      <c r="C2" s="22"/>
      <c r="D2" s="40"/>
      <c r="E2" s="110" t="s">
        <v>21</v>
      </c>
      <c r="F2" s="111"/>
      <c r="J2" s="22"/>
    </row>
    <row r="3" spans="1:13" s="16" customFormat="1" ht="19" x14ac:dyDescent="0.4">
      <c r="A3" s="17" t="s">
        <v>13</v>
      </c>
      <c r="B3" s="19"/>
      <c r="C3" s="20"/>
      <c r="D3" s="20"/>
      <c r="E3" s="20"/>
      <c r="F3" s="20"/>
      <c r="G3" s="20"/>
      <c r="H3" s="20"/>
      <c r="I3" s="20"/>
      <c r="J3" s="20"/>
    </row>
    <row r="4" spans="1:13" s="24" customFormat="1" ht="38.15" customHeight="1" x14ac:dyDescent="0.25">
      <c r="A4" s="46"/>
      <c r="B4" s="46" t="s">
        <v>38</v>
      </c>
      <c r="C4" s="46" t="s">
        <v>2</v>
      </c>
      <c r="D4" s="46" t="s">
        <v>4</v>
      </c>
      <c r="E4" s="46" t="s">
        <v>51</v>
      </c>
      <c r="F4" s="46" t="s">
        <v>43</v>
      </c>
      <c r="G4" s="46" t="s">
        <v>10</v>
      </c>
      <c r="H4" s="46" t="s">
        <v>39</v>
      </c>
      <c r="I4" s="109" t="s">
        <v>52</v>
      </c>
      <c r="J4" s="46" t="s">
        <v>40</v>
      </c>
      <c r="K4" s="54" t="s">
        <v>166</v>
      </c>
      <c r="L4" s="52" t="s">
        <v>20</v>
      </c>
    </row>
    <row r="5" spans="1:13" ht="15.65" customHeight="1" x14ac:dyDescent="0.35">
      <c r="A5" s="57" t="s">
        <v>25</v>
      </c>
      <c r="B5" s="46">
        <v>10</v>
      </c>
      <c r="C5" s="46">
        <v>10</v>
      </c>
      <c r="D5" s="84">
        <v>9</v>
      </c>
      <c r="E5" s="46">
        <v>10</v>
      </c>
      <c r="F5" s="46"/>
      <c r="G5" s="84">
        <v>8</v>
      </c>
      <c r="H5" s="84">
        <v>8</v>
      </c>
      <c r="I5" s="109"/>
      <c r="J5" s="46">
        <v>10</v>
      </c>
      <c r="K5" s="46">
        <f>SUM(B5+C5+E5+F5+I5+J5)</f>
        <v>40</v>
      </c>
      <c r="L5" s="49">
        <f>COUNTA(B5,C5,D5,E5,F5,G5,H5,I5,J5)</f>
        <v>7</v>
      </c>
      <c r="M5" s="147">
        <v>1</v>
      </c>
    </row>
    <row r="6" spans="1:13" ht="15.65" customHeight="1" x14ac:dyDescent="0.3">
      <c r="A6" s="42" t="s">
        <v>89</v>
      </c>
      <c r="B6" s="46"/>
      <c r="C6" s="46">
        <v>9</v>
      </c>
      <c r="D6" s="46">
        <v>10</v>
      </c>
      <c r="E6" s="46"/>
      <c r="F6" s="46"/>
      <c r="G6" s="46">
        <v>9</v>
      </c>
      <c r="H6" s="55">
        <v>10</v>
      </c>
      <c r="I6" s="109"/>
      <c r="J6" s="46"/>
      <c r="K6" s="46">
        <f>SUM(B6+C6+D6+E6+F6+G6++H6+I6+J6)</f>
        <v>38</v>
      </c>
      <c r="L6" s="49">
        <f>COUNTA(B6,C6,D6,E6,F6,G6,H6,I6,J6)</f>
        <v>4</v>
      </c>
    </row>
    <row r="7" spans="1:13" ht="15.65" customHeight="1" x14ac:dyDescent="0.3">
      <c r="A7" s="129"/>
      <c r="B7" s="130"/>
      <c r="C7" s="130"/>
      <c r="D7" s="130"/>
      <c r="E7" s="130"/>
      <c r="F7" s="130"/>
      <c r="G7" s="130"/>
      <c r="H7" s="131"/>
      <c r="I7" s="130"/>
      <c r="J7" s="130"/>
      <c r="K7" s="130"/>
      <c r="L7" s="132"/>
    </row>
    <row r="8" spans="1:13" ht="15.65" customHeight="1" x14ac:dyDescent="0.3">
      <c r="A8" s="42" t="s">
        <v>121</v>
      </c>
      <c r="B8" s="46"/>
      <c r="C8" s="46"/>
      <c r="D8" s="46"/>
      <c r="E8" s="46"/>
      <c r="F8" s="46"/>
      <c r="G8" s="46">
        <v>10</v>
      </c>
      <c r="H8" s="46"/>
      <c r="I8" s="109"/>
      <c r="J8" s="46"/>
      <c r="K8" s="46">
        <f>SUM(B8+C8+D8+E8+F8+G8++H8+I8+J8)</f>
        <v>10</v>
      </c>
      <c r="L8" s="49">
        <f>COUNTA(B8,C8,D8,E8,F8,G8,H8,I8,J8)</f>
        <v>1</v>
      </c>
    </row>
    <row r="9" spans="1:13" ht="15.65" customHeight="1" x14ac:dyDescent="0.3">
      <c r="A9" s="42" t="s">
        <v>123</v>
      </c>
      <c r="B9" s="46"/>
      <c r="C9" s="46"/>
      <c r="D9" s="46">
        <v>7</v>
      </c>
      <c r="E9" s="46">
        <v>9</v>
      </c>
      <c r="F9" s="46"/>
      <c r="G9" s="46"/>
      <c r="H9" s="55">
        <v>7</v>
      </c>
      <c r="I9" s="109"/>
      <c r="J9" s="46"/>
      <c r="K9" s="46">
        <f>SUM(B9+C9+D9+E9+F9+G9++H9+I9+J9)</f>
        <v>23</v>
      </c>
      <c r="L9" s="49">
        <f>COUNTA(B9,C9,D9,E9,F9,G9,H9,I9,J9)</f>
        <v>3</v>
      </c>
    </row>
    <row r="10" spans="1:13" ht="15.65" customHeight="1" x14ac:dyDescent="0.3">
      <c r="A10" s="42" t="s">
        <v>122</v>
      </c>
      <c r="B10" s="46"/>
      <c r="C10" s="46"/>
      <c r="D10" s="46">
        <v>8</v>
      </c>
      <c r="E10" s="46"/>
      <c r="F10" s="46"/>
      <c r="G10" s="46"/>
      <c r="H10" s="55">
        <v>9</v>
      </c>
      <c r="I10" s="109"/>
      <c r="J10" s="46"/>
      <c r="K10" s="46">
        <f>SUM(B10+C10+D10+E10+F10+G10++H10+I10+J10)</f>
        <v>17</v>
      </c>
      <c r="L10" s="49">
        <f>COUNTA(B10,C10,D10,E10,F10,G10,H10,I10,J10)</f>
        <v>2</v>
      </c>
    </row>
    <row r="11" spans="1:13" ht="15.65" customHeight="1" x14ac:dyDescent="0.3">
      <c r="A11" s="42" t="s">
        <v>90</v>
      </c>
      <c r="B11" s="46"/>
      <c r="C11" s="46"/>
      <c r="D11" s="46"/>
      <c r="E11" s="46"/>
      <c r="F11" s="46"/>
      <c r="G11" s="46">
        <v>7</v>
      </c>
      <c r="H11" s="46"/>
      <c r="I11" s="109"/>
      <c r="J11" s="46"/>
      <c r="K11" s="46">
        <f>SUM(B11+C11+D11+E11+F11+G11++H11+I11+J11)</f>
        <v>7</v>
      </c>
      <c r="L11" s="49">
        <f>COUNTA(B11,C11,D11,E11,F11,G11,H11,I11,J11)</f>
        <v>1</v>
      </c>
    </row>
  </sheetData>
  <sheetProtection selectLockedCells="1" selectUnlockedCells="1"/>
  <sortState xmlns:xlrd2="http://schemas.microsoft.com/office/spreadsheetml/2017/richdata2" ref="A8:L11">
    <sortCondition ref="A8:A11"/>
  </sortState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"/>
  <sheetViews>
    <sheetView zoomScaleNormal="100" workbookViewId="0">
      <selection activeCell="M5" sqref="M5"/>
    </sheetView>
  </sheetViews>
  <sheetFormatPr defaultColWidth="9.08984375" defaultRowHeight="13" x14ac:dyDescent="0.3"/>
  <cols>
    <col min="1" max="1" width="26.54296875" style="18" customWidth="1"/>
    <col min="2" max="2" width="12.453125" style="23" bestFit="1" customWidth="1"/>
    <col min="3" max="3" width="8.6328125" style="24" bestFit="1" customWidth="1"/>
    <col min="4" max="4" width="9.08984375" style="24" bestFit="1" customWidth="1"/>
    <col min="5" max="5" width="15.54296875" style="24" customWidth="1"/>
    <col min="6" max="6" width="9.36328125" style="24" bestFit="1" customWidth="1"/>
    <col min="7" max="7" width="8.54296875" style="24" bestFit="1" customWidth="1"/>
    <col min="8" max="8" width="14.08984375" style="24" bestFit="1" customWidth="1"/>
    <col min="9" max="9" width="5.36328125" style="24" bestFit="1" customWidth="1"/>
    <col min="10" max="10" width="7" style="24" bestFit="1" customWidth="1"/>
    <col min="11" max="11" width="18.36328125" style="18" bestFit="1" customWidth="1"/>
    <col min="12" max="12" width="8.08984375" style="18" bestFit="1" customWidth="1"/>
    <col min="13" max="16384" width="9.08984375" style="18"/>
  </cols>
  <sheetData>
    <row r="1" spans="1:13" s="16" customFormat="1" ht="19" x14ac:dyDescent="0.4">
      <c r="A1" s="16" t="s">
        <v>79</v>
      </c>
      <c r="B1" s="19"/>
      <c r="C1" s="20"/>
      <c r="D1" s="20"/>
      <c r="E1" s="20"/>
      <c r="F1" s="20"/>
      <c r="G1" s="20"/>
      <c r="H1" s="20"/>
      <c r="I1" s="20"/>
      <c r="J1" s="20"/>
    </row>
    <row r="2" spans="1:13" s="17" customFormat="1" ht="14" x14ac:dyDescent="0.3">
      <c r="B2" s="21"/>
      <c r="C2" s="22"/>
      <c r="D2" s="41"/>
      <c r="E2" s="110" t="s">
        <v>21</v>
      </c>
      <c r="F2" s="111"/>
      <c r="J2" s="22"/>
    </row>
    <row r="3" spans="1:13" s="16" customFormat="1" ht="19" x14ac:dyDescent="0.4">
      <c r="A3" s="62" t="s">
        <v>12</v>
      </c>
      <c r="B3" s="19"/>
      <c r="C3" s="20"/>
      <c r="G3" s="20"/>
      <c r="H3" s="20"/>
      <c r="I3" s="20"/>
      <c r="J3" s="20"/>
    </row>
    <row r="4" spans="1:13" ht="38.15" customHeight="1" x14ac:dyDescent="0.3">
      <c r="A4" s="42"/>
      <c r="B4" s="46" t="s">
        <v>38</v>
      </c>
      <c r="C4" s="46" t="s">
        <v>2</v>
      </c>
      <c r="D4" s="46" t="s">
        <v>4</v>
      </c>
      <c r="E4" s="46" t="s">
        <v>51</v>
      </c>
      <c r="F4" s="46" t="s">
        <v>43</v>
      </c>
      <c r="G4" s="46" t="s">
        <v>10</v>
      </c>
      <c r="H4" s="46" t="s">
        <v>39</v>
      </c>
      <c r="I4" s="112" t="s">
        <v>52</v>
      </c>
      <c r="J4" s="46" t="s">
        <v>40</v>
      </c>
      <c r="K4" s="54" t="s">
        <v>166</v>
      </c>
      <c r="L4" s="43" t="s">
        <v>20</v>
      </c>
    </row>
    <row r="5" spans="1:13" ht="15.65" customHeight="1" x14ac:dyDescent="0.35">
      <c r="A5" s="64" t="s">
        <v>90</v>
      </c>
      <c r="B5" s="46"/>
      <c r="C5" s="84">
        <v>10</v>
      </c>
      <c r="D5" s="46">
        <v>10</v>
      </c>
      <c r="E5" s="46">
        <v>10</v>
      </c>
      <c r="F5" s="46"/>
      <c r="G5" s="46"/>
      <c r="H5" s="46">
        <v>10</v>
      </c>
      <c r="I5" s="112"/>
      <c r="J5" s="46">
        <v>10</v>
      </c>
      <c r="K5" s="46">
        <f>SUM(B5+D5+E5+F5+G5++H5+I5+J5)</f>
        <v>40</v>
      </c>
      <c r="L5" s="49">
        <f>COUNTA(B5,C5,D5,E5,F5,G5,H5,I5,J5)</f>
        <v>5</v>
      </c>
      <c r="M5" s="147">
        <v>1</v>
      </c>
    </row>
    <row r="6" spans="1:13" ht="15.65" customHeight="1" x14ac:dyDescent="0.35">
      <c r="A6" s="133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8"/>
    </row>
    <row r="7" spans="1:13" ht="15.65" customHeight="1" x14ac:dyDescent="0.35">
      <c r="A7" s="64" t="s">
        <v>121</v>
      </c>
      <c r="B7" s="46"/>
      <c r="C7" s="46"/>
      <c r="D7" s="46">
        <v>9</v>
      </c>
      <c r="E7" s="46"/>
      <c r="F7" s="46"/>
      <c r="G7" s="46"/>
      <c r="H7" s="46">
        <v>9</v>
      </c>
      <c r="I7" s="112"/>
      <c r="J7" s="46"/>
      <c r="K7" s="46">
        <f>SUM(B7+C7+D7+E7+F7+G7++H7+I7+J7)</f>
        <v>18</v>
      </c>
      <c r="L7" s="49">
        <f>COUNTA(B7,C7,D7,E7,F7,G7,H7,I7,J7)</f>
        <v>2</v>
      </c>
    </row>
  </sheetData>
  <sheetProtection selectLockedCells="1" selectUnlockedCells="1"/>
  <sortState xmlns:xlrd2="http://schemas.microsoft.com/office/spreadsheetml/2017/richdata2" ref="A5:L5">
    <sortCondition ref="A5"/>
  </sortState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8"/>
  <sheetViews>
    <sheetView zoomScaleNormal="100" workbookViewId="0">
      <selection activeCell="A4" sqref="A4"/>
    </sheetView>
  </sheetViews>
  <sheetFormatPr defaultColWidth="9.08984375" defaultRowHeight="13" x14ac:dyDescent="0.3"/>
  <cols>
    <col min="1" max="1" width="30.453125" style="18" customWidth="1"/>
    <col min="2" max="2" width="12.453125" style="23" bestFit="1" customWidth="1"/>
    <col min="3" max="3" width="8.6328125" style="24" bestFit="1" customWidth="1"/>
    <col min="4" max="4" width="9.08984375" style="24" bestFit="1" customWidth="1"/>
    <col min="5" max="5" width="15.54296875" style="24" customWidth="1"/>
    <col min="6" max="6" width="9.36328125" style="24" bestFit="1" customWidth="1"/>
    <col min="7" max="7" width="8.54296875" style="24" bestFit="1" customWidth="1"/>
    <col min="8" max="8" width="14.08984375" style="24" bestFit="1" customWidth="1"/>
    <col min="9" max="9" width="5.36328125" style="24" bestFit="1" customWidth="1"/>
    <col min="10" max="10" width="7" style="24" bestFit="1" customWidth="1"/>
    <col min="11" max="11" width="18.36328125" bestFit="1" customWidth="1"/>
    <col min="12" max="12" width="8.08984375" style="18" bestFit="1" customWidth="1"/>
    <col min="13" max="16384" width="9.08984375" style="18"/>
  </cols>
  <sheetData>
    <row r="1" spans="1:13" s="16" customFormat="1" ht="19" x14ac:dyDescent="0.4">
      <c r="A1" s="16" t="s">
        <v>79</v>
      </c>
      <c r="B1" s="19"/>
      <c r="C1" s="20"/>
      <c r="G1" s="20"/>
      <c r="H1" s="20"/>
      <c r="I1" s="20"/>
      <c r="J1" s="20"/>
    </row>
    <row r="2" spans="1:13" s="17" customFormat="1" ht="14" x14ac:dyDescent="0.3">
      <c r="B2" s="21"/>
      <c r="C2" s="22"/>
      <c r="D2" s="113"/>
      <c r="E2" s="110" t="s">
        <v>21</v>
      </c>
      <c r="F2" s="104"/>
      <c r="J2" s="22"/>
    </row>
    <row r="3" spans="1:13" s="16" customFormat="1" ht="19" x14ac:dyDescent="0.4">
      <c r="A3" s="17" t="s">
        <v>14</v>
      </c>
      <c r="B3" s="19"/>
      <c r="C3" s="20"/>
      <c r="D3" s="20"/>
      <c r="E3" s="20"/>
      <c r="F3" s="20"/>
      <c r="G3" s="20"/>
      <c r="H3" s="20"/>
      <c r="I3" s="20"/>
      <c r="J3" s="20"/>
    </row>
    <row r="4" spans="1:13" ht="38.15" customHeight="1" x14ac:dyDescent="0.3">
      <c r="A4" s="42"/>
      <c r="B4" s="46" t="s">
        <v>38</v>
      </c>
      <c r="C4" s="46" t="s">
        <v>2</v>
      </c>
      <c r="D4" s="46" t="s">
        <v>4</v>
      </c>
      <c r="E4" s="143" t="s">
        <v>51</v>
      </c>
      <c r="F4" s="46" t="s">
        <v>43</v>
      </c>
      <c r="G4" s="37" t="s">
        <v>10</v>
      </c>
      <c r="H4" s="46" t="s">
        <v>39</v>
      </c>
      <c r="I4" s="112" t="s">
        <v>52</v>
      </c>
      <c r="J4" s="46" t="s">
        <v>40</v>
      </c>
      <c r="K4" s="54" t="s">
        <v>166</v>
      </c>
      <c r="L4" s="43" t="s">
        <v>20</v>
      </c>
    </row>
    <row r="5" spans="1:13" ht="15.65" customHeight="1" x14ac:dyDescent="0.35">
      <c r="A5" s="64" t="s">
        <v>100</v>
      </c>
      <c r="B5" s="46"/>
      <c r="C5" s="46"/>
      <c r="D5" s="46">
        <v>10</v>
      </c>
      <c r="E5" s="143"/>
      <c r="F5" s="84">
        <v>3</v>
      </c>
      <c r="G5" s="37">
        <v>10</v>
      </c>
      <c r="H5" s="46">
        <v>9</v>
      </c>
      <c r="I5" s="112"/>
      <c r="J5" s="46">
        <v>10</v>
      </c>
      <c r="K5" s="46">
        <f>SUM(B5+C5+D5+E5+G5++H5+I5+J5)</f>
        <v>39</v>
      </c>
      <c r="L5" s="56">
        <f>COUNTA(B5,C5,D5,E5,F5,G5,H5,I5,J5)</f>
        <v>5</v>
      </c>
      <c r="M5" s="147">
        <v>1</v>
      </c>
    </row>
    <row r="6" spans="1:13" ht="15.65" customHeight="1" x14ac:dyDescent="0.35">
      <c r="A6" s="64" t="s">
        <v>91</v>
      </c>
      <c r="B6" s="46"/>
      <c r="C6" s="46">
        <v>10</v>
      </c>
      <c r="D6" s="46">
        <v>8</v>
      </c>
      <c r="E6" s="143">
        <v>9</v>
      </c>
      <c r="F6" s="106"/>
      <c r="G6" s="37">
        <v>7</v>
      </c>
      <c r="H6" s="84">
        <v>7</v>
      </c>
      <c r="I6" s="112"/>
      <c r="J6" s="46"/>
      <c r="K6" s="46">
        <f>SUM(B6+C6+D6+E6+F6+G6+I6+J6)</f>
        <v>34</v>
      </c>
      <c r="L6" s="56">
        <f>COUNTA(B6,C6,D6,E6,F6,G6,H6,I6,J6)</f>
        <v>5</v>
      </c>
      <c r="M6" s="147">
        <v>2</v>
      </c>
    </row>
    <row r="7" spans="1:13" ht="15.65" customHeight="1" x14ac:dyDescent="0.35">
      <c r="A7" s="64" t="s">
        <v>102</v>
      </c>
      <c r="B7" s="46"/>
      <c r="C7" s="46"/>
      <c r="D7" s="46">
        <v>7</v>
      </c>
      <c r="E7" s="143"/>
      <c r="F7" s="46">
        <v>6</v>
      </c>
      <c r="G7" s="37">
        <v>9</v>
      </c>
      <c r="H7" s="46">
        <v>8</v>
      </c>
      <c r="I7" s="112"/>
      <c r="J7" s="84">
        <v>5</v>
      </c>
      <c r="K7" s="46">
        <f>SUM(B7+C7+D7+E7+F7+G7++H7+I7)</f>
        <v>30</v>
      </c>
      <c r="L7" s="49">
        <f>COUNTA(B7,C7,D7,E7,F7,G7,H7,I7,J7)</f>
        <v>5</v>
      </c>
    </row>
    <row r="8" spans="1:13" ht="15.65" customHeight="1" x14ac:dyDescent="0.35">
      <c r="A8" s="88" t="s">
        <v>66</v>
      </c>
      <c r="B8" s="46">
        <v>5</v>
      </c>
      <c r="C8" s="46">
        <v>6</v>
      </c>
      <c r="D8" s="46">
        <v>4</v>
      </c>
      <c r="E8" s="143">
        <v>4</v>
      </c>
      <c r="F8" s="46"/>
      <c r="G8" s="145">
        <v>0</v>
      </c>
      <c r="H8" s="84">
        <v>4</v>
      </c>
      <c r="I8" s="112"/>
      <c r="J8" s="84">
        <v>3</v>
      </c>
      <c r="K8" s="46">
        <f>SUM(B8+C8+D8+E8+F8+G8+I8)</f>
        <v>19</v>
      </c>
      <c r="L8" s="49">
        <f t="shared" ref="L8:L10" si="0">COUNTA(B8,C8,D8,E8,F8,G8,H8,I8,J8)</f>
        <v>7</v>
      </c>
    </row>
    <row r="9" spans="1:13" ht="15.65" customHeight="1" x14ac:dyDescent="0.35">
      <c r="A9" s="64" t="s">
        <v>94</v>
      </c>
      <c r="B9" s="46"/>
      <c r="C9" s="46">
        <v>8</v>
      </c>
      <c r="D9" s="46"/>
      <c r="E9" s="143">
        <v>5</v>
      </c>
      <c r="F9" s="46"/>
      <c r="G9" s="37" t="s">
        <v>32</v>
      </c>
      <c r="H9" s="46">
        <v>2</v>
      </c>
      <c r="I9" s="112"/>
      <c r="J9" s="46"/>
      <c r="K9" s="46">
        <f>SUM(B9+C9+D9+E9+F9+H9+I9+J9)</f>
        <v>15</v>
      </c>
      <c r="L9" s="49">
        <f t="shared" si="0"/>
        <v>4</v>
      </c>
    </row>
    <row r="10" spans="1:13" ht="15.65" customHeight="1" x14ac:dyDescent="0.35">
      <c r="A10" s="87" t="s">
        <v>96</v>
      </c>
      <c r="B10" s="46"/>
      <c r="C10" s="46">
        <v>5</v>
      </c>
      <c r="D10" s="84" t="s">
        <v>32</v>
      </c>
      <c r="E10" s="143">
        <v>6</v>
      </c>
      <c r="F10" s="46"/>
      <c r="G10" s="37"/>
      <c r="H10" s="46">
        <v>1</v>
      </c>
      <c r="I10" s="112"/>
      <c r="J10" s="46">
        <v>0</v>
      </c>
      <c r="K10" s="46">
        <f>SUM(B10+C10+E10+F10+G10++H10+I10+J10)</f>
        <v>12</v>
      </c>
      <c r="L10" s="49">
        <f t="shared" si="0"/>
        <v>5</v>
      </c>
    </row>
    <row r="11" spans="1:13" ht="15.65" customHeight="1" x14ac:dyDescent="0.35">
      <c r="A11" s="134"/>
      <c r="B11" s="123"/>
      <c r="C11" s="123"/>
      <c r="D11" s="123"/>
      <c r="E11" s="144"/>
      <c r="F11" s="124"/>
      <c r="G11" s="146"/>
      <c r="H11" s="123"/>
      <c r="I11" s="123"/>
      <c r="J11" s="123"/>
      <c r="K11" s="123"/>
      <c r="L11" s="135"/>
    </row>
    <row r="12" spans="1:13" ht="15.65" customHeight="1" x14ac:dyDescent="0.35">
      <c r="A12" s="64" t="s">
        <v>111</v>
      </c>
      <c r="B12" s="46"/>
      <c r="C12" s="46"/>
      <c r="D12" s="46" t="s">
        <v>32</v>
      </c>
      <c r="E12" s="143" t="s">
        <v>32</v>
      </c>
      <c r="F12" s="46"/>
      <c r="G12" s="37"/>
      <c r="H12" s="46"/>
      <c r="I12" s="112"/>
      <c r="J12" s="46"/>
      <c r="K12" s="46">
        <f>SUM(B12+C12+F12+G12++H12+I12+J12)</f>
        <v>0</v>
      </c>
      <c r="L12" s="56">
        <f t="shared" ref="L12:L58" si="1">COUNTA(B12,C12,D12,E12,F12,G12,H12,I12,J12)</f>
        <v>2</v>
      </c>
    </row>
    <row r="13" spans="1:13" ht="15.65" customHeight="1" x14ac:dyDescent="0.35">
      <c r="A13" s="64" t="s">
        <v>157</v>
      </c>
      <c r="B13" s="46"/>
      <c r="C13" s="46"/>
      <c r="D13" s="46"/>
      <c r="E13" s="143"/>
      <c r="F13" s="106"/>
      <c r="G13" s="37">
        <v>4</v>
      </c>
      <c r="H13" s="46"/>
      <c r="I13" s="112"/>
      <c r="J13" s="46"/>
      <c r="K13" s="46">
        <f>SUM(B13+C13+D13+E13+F13+G13++H13+I13+J13)</f>
        <v>4</v>
      </c>
      <c r="L13" s="56">
        <f t="shared" si="1"/>
        <v>1</v>
      </c>
    </row>
    <row r="14" spans="1:13" ht="15.65" customHeight="1" x14ac:dyDescent="0.35">
      <c r="A14" s="64" t="s">
        <v>188</v>
      </c>
      <c r="B14" s="46"/>
      <c r="C14" s="46"/>
      <c r="D14" s="46"/>
      <c r="E14" s="143"/>
      <c r="F14" s="46"/>
      <c r="G14" s="37"/>
      <c r="H14" s="46"/>
      <c r="I14" s="112"/>
      <c r="J14" s="46">
        <v>6</v>
      </c>
      <c r="K14" s="46">
        <f>SUM(B14+C14+D14+E14+F14+G14++H14+I14+J14)</f>
        <v>6</v>
      </c>
      <c r="L14" s="49">
        <f t="shared" si="1"/>
        <v>1</v>
      </c>
    </row>
    <row r="15" spans="1:13" ht="15.65" customHeight="1" x14ac:dyDescent="0.35">
      <c r="A15" s="64" t="s">
        <v>158</v>
      </c>
      <c r="B15" s="46"/>
      <c r="C15" s="46"/>
      <c r="D15" s="46"/>
      <c r="E15" s="143"/>
      <c r="F15" s="106"/>
      <c r="G15" s="37">
        <v>2</v>
      </c>
      <c r="H15" s="46"/>
      <c r="I15" s="112"/>
      <c r="J15" s="46"/>
      <c r="K15" s="46">
        <f>SUM(B15+C15+D15+E15+F15+G15++H15+I15+J15)</f>
        <v>2</v>
      </c>
      <c r="L15" s="56">
        <f t="shared" si="1"/>
        <v>1</v>
      </c>
    </row>
    <row r="16" spans="1:13" ht="15.65" customHeight="1" x14ac:dyDescent="0.35">
      <c r="A16" s="64" t="s">
        <v>179</v>
      </c>
      <c r="B16" s="46"/>
      <c r="C16" s="46"/>
      <c r="D16" s="46"/>
      <c r="E16" s="143"/>
      <c r="F16" s="46"/>
      <c r="G16" s="37"/>
      <c r="H16" s="46">
        <v>6</v>
      </c>
      <c r="I16" s="112"/>
      <c r="J16" s="46"/>
      <c r="K16" s="46">
        <f>SUM(B16+C16+D16+E16+F16+G16++H16+I16+J16)</f>
        <v>6</v>
      </c>
      <c r="L16" s="49">
        <f t="shared" si="1"/>
        <v>1</v>
      </c>
    </row>
    <row r="17" spans="1:12" ht="15.65" customHeight="1" x14ac:dyDescent="0.35">
      <c r="A17" s="64" t="s">
        <v>112</v>
      </c>
      <c r="B17" s="46"/>
      <c r="C17" s="46"/>
      <c r="D17" s="46" t="s">
        <v>32</v>
      </c>
      <c r="E17" s="143"/>
      <c r="F17" s="46"/>
      <c r="G17" s="37"/>
      <c r="H17" s="46"/>
      <c r="I17" s="112"/>
      <c r="J17" s="46"/>
      <c r="K17" s="46">
        <f>SUM(B17+C17+E17+F17+G17++H17+I17+J17)</f>
        <v>0</v>
      </c>
      <c r="L17" s="49">
        <f t="shared" si="1"/>
        <v>1</v>
      </c>
    </row>
    <row r="18" spans="1:12" ht="15.65" customHeight="1" x14ac:dyDescent="0.35">
      <c r="A18" s="64" t="s">
        <v>110</v>
      </c>
      <c r="B18" s="46"/>
      <c r="C18" s="46"/>
      <c r="D18" s="46" t="s">
        <v>32</v>
      </c>
      <c r="E18" s="143"/>
      <c r="F18" s="106"/>
      <c r="G18" s="37"/>
      <c r="H18" s="46"/>
      <c r="I18" s="112"/>
      <c r="J18" s="46"/>
      <c r="K18" s="46">
        <f>SUM(B18+C18+E18+F18+G18++H18+I18+J18)</f>
        <v>0</v>
      </c>
      <c r="L18" s="56">
        <f t="shared" si="1"/>
        <v>1</v>
      </c>
    </row>
    <row r="19" spans="1:12" ht="15.65" customHeight="1" x14ac:dyDescent="0.35">
      <c r="A19" s="64" t="s">
        <v>160</v>
      </c>
      <c r="B19" s="46"/>
      <c r="C19" s="46"/>
      <c r="D19" s="46"/>
      <c r="E19" s="143"/>
      <c r="F19" s="46"/>
      <c r="G19" s="37">
        <v>0</v>
      </c>
      <c r="H19" s="46"/>
      <c r="I19" s="112"/>
      <c r="J19" s="46"/>
      <c r="K19" s="46">
        <f t="shared" ref="K19:K31" si="2">SUM(B19+C19+D19+E19+F19+G19++H19+I19+J19)</f>
        <v>0</v>
      </c>
      <c r="L19" s="49">
        <f t="shared" si="1"/>
        <v>1</v>
      </c>
    </row>
    <row r="20" spans="1:12" ht="15.65" customHeight="1" x14ac:dyDescent="0.35">
      <c r="A20" s="87" t="s">
        <v>159</v>
      </c>
      <c r="B20" s="46"/>
      <c r="C20" s="46"/>
      <c r="D20" s="46"/>
      <c r="E20" s="143"/>
      <c r="F20" s="46"/>
      <c r="G20" s="37">
        <v>1</v>
      </c>
      <c r="H20" s="46">
        <v>3</v>
      </c>
      <c r="I20" s="112"/>
      <c r="J20" s="46">
        <v>0</v>
      </c>
      <c r="K20" s="46">
        <f t="shared" si="2"/>
        <v>4</v>
      </c>
      <c r="L20" s="49">
        <f t="shared" si="1"/>
        <v>3</v>
      </c>
    </row>
    <row r="21" spans="1:12" ht="15.65" customHeight="1" x14ac:dyDescent="0.35">
      <c r="A21" s="88" t="s">
        <v>67</v>
      </c>
      <c r="B21" s="46">
        <v>4</v>
      </c>
      <c r="C21" s="46"/>
      <c r="D21" s="46"/>
      <c r="E21" s="143"/>
      <c r="F21" s="46"/>
      <c r="G21" s="37"/>
      <c r="H21" s="46"/>
      <c r="I21" s="112"/>
      <c r="J21" s="46"/>
      <c r="K21" s="46">
        <f t="shared" si="2"/>
        <v>4</v>
      </c>
      <c r="L21" s="49">
        <f t="shared" si="1"/>
        <v>1</v>
      </c>
    </row>
    <row r="22" spans="1:12" ht="15.65" customHeight="1" x14ac:dyDescent="0.35">
      <c r="A22" s="89" t="s">
        <v>147</v>
      </c>
      <c r="B22" s="46"/>
      <c r="C22" s="46"/>
      <c r="D22" s="46"/>
      <c r="E22" s="143"/>
      <c r="F22" s="46">
        <v>10</v>
      </c>
      <c r="G22" s="37"/>
      <c r="H22" s="46"/>
      <c r="I22" s="112"/>
      <c r="J22" s="46"/>
      <c r="K22" s="46">
        <f t="shared" si="2"/>
        <v>10</v>
      </c>
      <c r="L22" s="49">
        <f t="shared" si="1"/>
        <v>1</v>
      </c>
    </row>
    <row r="23" spans="1:12" ht="15.65" customHeight="1" x14ac:dyDescent="0.35">
      <c r="A23" s="64" t="s">
        <v>126</v>
      </c>
      <c r="B23" s="46"/>
      <c r="C23" s="46"/>
      <c r="D23" s="46"/>
      <c r="E23" s="143">
        <v>2</v>
      </c>
      <c r="F23" s="46"/>
      <c r="G23" s="37"/>
      <c r="H23" s="46"/>
      <c r="I23" s="112"/>
      <c r="J23" s="46"/>
      <c r="K23" s="46">
        <f t="shared" si="2"/>
        <v>2</v>
      </c>
      <c r="L23" s="49">
        <f t="shared" si="1"/>
        <v>1</v>
      </c>
    </row>
    <row r="24" spans="1:12" ht="15.65" customHeight="1" x14ac:dyDescent="0.35">
      <c r="A24" s="87" t="s">
        <v>95</v>
      </c>
      <c r="B24" s="46"/>
      <c r="C24" s="46">
        <v>7</v>
      </c>
      <c r="D24" s="46"/>
      <c r="E24" s="143"/>
      <c r="F24" s="46"/>
      <c r="G24" s="37"/>
      <c r="H24" s="46"/>
      <c r="I24" s="112"/>
      <c r="J24" s="46"/>
      <c r="K24" s="46">
        <f t="shared" si="2"/>
        <v>7</v>
      </c>
      <c r="L24" s="49">
        <f t="shared" si="1"/>
        <v>1</v>
      </c>
    </row>
    <row r="25" spans="1:12" ht="15.65" customHeight="1" x14ac:dyDescent="0.35">
      <c r="A25" s="64" t="s">
        <v>113</v>
      </c>
      <c r="B25" s="46"/>
      <c r="C25" s="46"/>
      <c r="D25" s="46"/>
      <c r="E25" s="143"/>
      <c r="F25" s="46"/>
      <c r="G25" s="37">
        <v>3</v>
      </c>
      <c r="H25" s="46"/>
      <c r="I25" s="112"/>
      <c r="J25" s="46"/>
      <c r="K25" s="46">
        <f t="shared" si="2"/>
        <v>3</v>
      </c>
      <c r="L25" s="49">
        <f t="shared" si="1"/>
        <v>1</v>
      </c>
    </row>
    <row r="26" spans="1:12" ht="15.65" customHeight="1" x14ac:dyDescent="0.35">
      <c r="A26" s="88" t="s">
        <v>34</v>
      </c>
      <c r="B26" s="46">
        <v>2</v>
      </c>
      <c r="C26" s="46"/>
      <c r="D26" s="46"/>
      <c r="E26" s="143"/>
      <c r="F26" s="46"/>
      <c r="G26" s="37"/>
      <c r="H26" s="46"/>
      <c r="I26" s="112"/>
      <c r="J26" s="46"/>
      <c r="K26" s="46">
        <f t="shared" si="2"/>
        <v>2</v>
      </c>
      <c r="L26" s="49">
        <f t="shared" si="1"/>
        <v>1</v>
      </c>
    </row>
    <row r="27" spans="1:12" ht="15.65" customHeight="1" x14ac:dyDescent="0.35">
      <c r="A27" s="64" t="s">
        <v>104</v>
      </c>
      <c r="B27" s="46"/>
      <c r="C27" s="46"/>
      <c r="D27" s="46">
        <v>5</v>
      </c>
      <c r="E27" s="143"/>
      <c r="F27" s="46"/>
      <c r="G27" s="37"/>
      <c r="H27" s="46"/>
      <c r="I27" s="112"/>
      <c r="J27" s="46"/>
      <c r="K27" s="46">
        <f t="shared" si="2"/>
        <v>5</v>
      </c>
      <c r="L27" s="49">
        <f t="shared" si="1"/>
        <v>1</v>
      </c>
    </row>
    <row r="28" spans="1:12" ht="15.65" customHeight="1" x14ac:dyDescent="0.35">
      <c r="A28" s="64" t="s">
        <v>125</v>
      </c>
      <c r="B28" s="46"/>
      <c r="C28" s="46"/>
      <c r="D28" s="46"/>
      <c r="E28" s="143">
        <v>3</v>
      </c>
      <c r="F28" s="46"/>
      <c r="G28" s="37"/>
      <c r="H28" s="46"/>
      <c r="I28" s="112"/>
      <c r="J28" s="46"/>
      <c r="K28" s="46">
        <f t="shared" si="2"/>
        <v>3</v>
      </c>
      <c r="L28" s="56">
        <f t="shared" si="1"/>
        <v>1</v>
      </c>
    </row>
    <row r="29" spans="1:12" ht="15.65" customHeight="1" x14ac:dyDescent="0.35">
      <c r="A29" s="88" t="s">
        <v>92</v>
      </c>
      <c r="B29" s="46">
        <v>8</v>
      </c>
      <c r="C29" s="46">
        <v>9</v>
      </c>
      <c r="D29" s="46"/>
      <c r="E29" s="143"/>
      <c r="F29" s="46"/>
      <c r="G29" s="37"/>
      <c r="H29" s="46"/>
      <c r="I29" s="112"/>
      <c r="J29" s="46"/>
      <c r="K29" s="46">
        <f t="shared" si="2"/>
        <v>17</v>
      </c>
      <c r="L29" s="49">
        <f t="shared" si="1"/>
        <v>2</v>
      </c>
    </row>
    <row r="30" spans="1:12" ht="15.65" customHeight="1" x14ac:dyDescent="0.35">
      <c r="A30" s="89" t="s">
        <v>101</v>
      </c>
      <c r="B30" s="46"/>
      <c r="C30" s="46"/>
      <c r="D30" s="46">
        <v>9</v>
      </c>
      <c r="E30" s="143"/>
      <c r="F30" s="46"/>
      <c r="G30" s="37"/>
      <c r="H30" s="46">
        <v>10</v>
      </c>
      <c r="I30" s="112"/>
      <c r="J30" s="46"/>
      <c r="K30" s="46">
        <f t="shared" si="2"/>
        <v>19</v>
      </c>
      <c r="L30" s="49">
        <f t="shared" si="1"/>
        <v>2</v>
      </c>
    </row>
    <row r="31" spans="1:12" ht="15.65" customHeight="1" x14ac:dyDescent="0.35">
      <c r="A31" s="88" t="s">
        <v>47</v>
      </c>
      <c r="B31" s="46">
        <v>7</v>
      </c>
      <c r="C31" s="46"/>
      <c r="D31" s="46"/>
      <c r="E31" s="143"/>
      <c r="F31" s="46"/>
      <c r="G31" s="37"/>
      <c r="H31" s="46"/>
      <c r="I31" s="112"/>
      <c r="J31" s="46"/>
      <c r="K31" s="46">
        <f t="shared" si="2"/>
        <v>7</v>
      </c>
      <c r="L31" s="49">
        <f t="shared" si="1"/>
        <v>1</v>
      </c>
    </row>
    <row r="32" spans="1:12" ht="15.65" customHeight="1" x14ac:dyDescent="0.35">
      <c r="A32" s="64" t="s">
        <v>93</v>
      </c>
      <c r="B32" s="46"/>
      <c r="C32" s="46"/>
      <c r="D32" s="46"/>
      <c r="E32" s="143"/>
      <c r="F32" s="106"/>
      <c r="G32" s="37">
        <v>6</v>
      </c>
      <c r="H32" s="46"/>
      <c r="I32" s="112"/>
      <c r="J32" s="46" t="s">
        <v>32</v>
      </c>
      <c r="K32" s="46">
        <f>SUM(B32+C32+D32+E32+F32+G32++H32+I32)</f>
        <v>6</v>
      </c>
      <c r="L32" s="56">
        <f t="shared" si="1"/>
        <v>2</v>
      </c>
    </row>
    <row r="33" spans="1:12" ht="15.65" customHeight="1" x14ac:dyDescent="0.35">
      <c r="A33" s="64" t="s">
        <v>106</v>
      </c>
      <c r="B33" s="46"/>
      <c r="C33" s="46"/>
      <c r="D33" s="46">
        <v>2</v>
      </c>
      <c r="E33" s="143"/>
      <c r="F33" s="46"/>
      <c r="G33" s="37">
        <v>0</v>
      </c>
      <c r="H33" s="46"/>
      <c r="I33" s="112"/>
      <c r="J33" s="46">
        <v>1</v>
      </c>
      <c r="K33" s="46">
        <f>SUM(B33+C33+D33+E33+F33+G33++H33+I33+J33)</f>
        <v>3</v>
      </c>
      <c r="L33" s="49">
        <f t="shared" si="1"/>
        <v>3</v>
      </c>
    </row>
    <row r="34" spans="1:12" ht="15.65" customHeight="1" x14ac:dyDescent="0.35">
      <c r="A34" s="87" t="s">
        <v>97</v>
      </c>
      <c r="B34" s="46"/>
      <c r="C34" s="46">
        <v>4</v>
      </c>
      <c r="D34" s="46"/>
      <c r="E34" s="143"/>
      <c r="F34" s="46"/>
      <c r="G34" s="37"/>
      <c r="H34" s="46"/>
      <c r="I34" s="112"/>
      <c r="J34" s="46"/>
      <c r="K34" s="46">
        <f>SUM(B34+C34+D34+E34+F34+G34++H34+I34+J34)</f>
        <v>4</v>
      </c>
      <c r="L34" s="49">
        <f t="shared" si="1"/>
        <v>1</v>
      </c>
    </row>
    <row r="35" spans="1:12" ht="15.65" customHeight="1" x14ac:dyDescent="0.35">
      <c r="A35" s="64" t="s">
        <v>98</v>
      </c>
      <c r="B35" s="46"/>
      <c r="C35" s="46">
        <v>3</v>
      </c>
      <c r="D35" s="46"/>
      <c r="E35" s="143"/>
      <c r="F35" s="46"/>
      <c r="G35" s="37"/>
      <c r="H35" s="46"/>
      <c r="I35" s="112"/>
      <c r="J35" s="46"/>
      <c r="K35" s="46">
        <f>SUM(B35+C35+D35+E35+F35+G35++H35+I35+J35)</f>
        <v>3</v>
      </c>
      <c r="L35" s="56">
        <f t="shared" si="1"/>
        <v>1</v>
      </c>
    </row>
    <row r="36" spans="1:12" ht="15.65" customHeight="1" x14ac:dyDescent="0.35">
      <c r="A36" s="64" t="s">
        <v>107</v>
      </c>
      <c r="B36" s="46"/>
      <c r="C36" s="46"/>
      <c r="D36" s="46">
        <v>1</v>
      </c>
      <c r="E36" s="143">
        <v>7</v>
      </c>
      <c r="F36" s="106"/>
      <c r="G36" s="37"/>
      <c r="H36" s="46"/>
      <c r="I36" s="112"/>
      <c r="J36" s="46"/>
      <c r="K36" s="46">
        <f>SUM(B36+C36+D36+E36+F36+G36++H36+I36+J36)</f>
        <v>8</v>
      </c>
      <c r="L36" s="56">
        <f t="shared" si="1"/>
        <v>2</v>
      </c>
    </row>
    <row r="37" spans="1:12" ht="15.65" customHeight="1" x14ac:dyDescent="0.35">
      <c r="A37" s="64" t="s">
        <v>109</v>
      </c>
      <c r="B37" s="46"/>
      <c r="C37" s="46"/>
      <c r="D37" s="46" t="s">
        <v>32</v>
      </c>
      <c r="E37" s="143"/>
      <c r="F37" s="46"/>
      <c r="G37" s="37" t="s">
        <v>32</v>
      </c>
      <c r="H37" s="46"/>
      <c r="I37" s="112"/>
      <c r="J37" s="46"/>
      <c r="K37" s="46">
        <f>SUM(B37+C37+E37+F37+H37+I37+J37)</f>
        <v>0</v>
      </c>
      <c r="L37" s="49">
        <f t="shared" si="1"/>
        <v>2</v>
      </c>
    </row>
    <row r="38" spans="1:12" ht="15.65" customHeight="1" x14ac:dyDescent="0.35">
      <c r="A38" s="88" t="s">
        <v>68</v>
      </c>
      <c r="B38" s="46">
        <v>3</v>
      </c>
      <c r="C38" s="46"/>
      <c r="D38" s="46"/>
      <c r="E38" s="143"/>
      <c r="F38" s="106"/>
      <c r="G38" s="37"/>
      <c r="H38" s="46"/>
      <c r="I38" s="112"/>
      <c r="J38" s="46"/>
      <c r="K38" s="46">
        <f>SUM(B38+C38+D38+E38+F38+G38++H38+I38+J38)</f>
        <v>3</v>
      </c>
      <c r="L38" s="56">
        <f t="shared" si="1"/>
        <v>1</v>
      </c>
    </row>
    <row r="39" spans="1:12" ht="15.65" customHeight="1" x14ac:dyDescent="0.35">
      <c r="A39" s="64" t="s">
        <v>187</v>
      </c>
      <c r="B39" s="46"/>
      <c r="C39" s="46"/>
      <c r="D39" s="46"/>
      <c r="E39" s="143"/>
      <c r="F39" s="46"/>
      <c r="G39" s="37"/>
      <c r="H39" s="46"/>
      <c r="I39" s="112"/>
      <c r="J39" s="46">
        <v>8</v>
      </c>
      <c r="K39" s="46">
        <f>SUM(B39+C39+D39+E39+F39+G39++H39+I39+J39)</f>
        <v>8</v>
      </c>
      <c r="L39" s="49">
        <f t="shared" si="1"/>
        <v>1</v>
      </c>
    </row>
    <row r="40" spans="1:12" ht="15.65" customHeight="1" x14ac:dyDescent="0.35">
      <c r="A40" s="88" t="s">
        <v>64</v>
      </c>
      <c r="B40" s="46">
        <v>10</v>
      </c>
      <c r="C40" s="46"/>
      <c r="D40" s="46"/>
      <c r="E40" s="143"/>
      <c r="F40" s="46"/>
      <c r="G40" s="37"/>
      <c r="H40" s="107"/>
      <c r="I40" s="112"/>
      <c r="J40" s="46"/>
      <c r="K40" s="46">
        <f>SUM(B40+C40+D40+E40+F40+G40++H40+I40+J40)</f>
        <v>10</v>
      </c>
      <c r="L40" s="49">
        <f t="shared" si="1"/>
        <v>1</v>
      </c>
    </row>
    <row r="41" spans="1:12" ht="15.65" customHeight="1" x14ac:dyDescent="0.35">
      <c r="A41" s="88" t="s">
        <v>65</v>
      </c>
      <c r="B41" s="46">
        <v>9</v>
      </c>
      <c r="C41" s="46"/>
      <c r="D41" s="46"/>
      <c r="E41" s="143"/>
      <c r="F41" s="46"/>
      <c r="G41" s="37"/>
      <c r="H41" s="46"/>
      <c r="I41" s="112"/>
      <c r="J41" s="46"/>
      <c r="K41" s="46">
        <f>SUM(B41+C41+D41+E41+F41+G41++H41+I41+J41)</f>
        <v>9</v>
      </c>
      <c r="L41" s="49">
        <f t="shared" si="1"/>
        <v>1</v>
      </c>
    </row>
    <row r="42" spans="1:12" ht="15.65" customHeight="1" x14ac:dyDescent="0.35">
      <c r="A42" s="64" t="s">
        <v>163</v>
      </c>
      <c r="B42" s="46"/>
      <c r="C42" s="46"/>
      <c r="D42" s="46"/>
      <c r="E42" s="143"/>
      <c r="F42" s="46"/>
      <c r="G42" s="37" t="s">
        <v>32</v>
      </c>
      <c r="H42" s="46"/>
      <c r="I42" s="112"/>
      <c r="J42" s="46">
        <v>0</v>
      </c>
      <c r="K42" s="46">
        <f>SUM(B42+C42+D42+E42+F42+H42+I42+J42)</f>
        <v>0</v>
      </c>
      <c r="L42" s="49">
        <f t="shared" si="1"/>
        <v>2</v>
      </c>
    </row>
    <row r="43" spans="1:12" ht="15.65" customHeight="1" x14ac:dyDescent="0.35">
      <c r="A43" s="64" t="s">
        <v>124</v>
      </c>
      <c r="B43" s="46"/>
      <c r="C43" s="46"/>
      <c r="D43" s="46"/>
      <c r="E43" s="143">
        <v>8</v>
      </c>
      <c r="F43" s="46"/>
      <c r="G43" s="37"/>
      <c r="H43" s="46">
        <v>5</v>
      </c>
      <c r="I43" s="112"/>
      <c r="J43" s="46"/>
      <c r="K43" s="46">
        <f>SUM(B43+C43+D43+E43+F43+G43++H43+I43+J43)</f>
        <v>13</v>
      </c>
      <c r="L43" s="49">
        <f t="shared" si="1"/>
        <v>2</v>
      </c>
    </row>
    <row r="44" spans="1:12" ht="15.65" customHeight="1" x14ac:dyDescent="0.35">
      <c r="A44" s="64" t="s">
        <v>151</v>
      </c>
      <c r="B44" s="46"/>
      <c r="C44" s="46"/>
      <c r="D44" s="46"/>
      <c r="E44" s="143"/>
      <c r="F44" s="46" t="s">
        <v>32</v>
      </c>
      <c r="G44" s="37">
        <v>5</v>
      </c>
      <c r="H44" s="46"/>
      <c r="I44" s="112"/>
      <c r="J44" s="46"/>
      <c r="K44" s="46">
        <f>SUM(B44+C44+D44+E44+G44++H44+I44+J44)</f>
        <v>5</v>
      </c>
      <c r="L44" s="56">
        <f t="shared" si="1"/>
        <v>2</v>
      </c>
    </row>
    <row r="45" spans="1:12" ht="15.65" customHeight="1" x14ac:dyDescent="0.35">
      <c r="A45" s="64" t="s">
        <v>161</v>
      </c>
      <c r="B45" s="46"/>
      <c r="C45" s="46"/>
      <c r="D45" s="46"/>
      <c r="E45" s="143"/>
      <c r="F45" s="106"/>
      <c r="G45" s="37">
        <v>0</v>
      </c>
      <c r="H45" s="46"/>
      <c r="I45" s="112"/>
      <c r="J45" s="46"/>
      <c r="K45" s="46">
        <f>SUM(B45+C45+D45+E45+F45+G45++H45+I45+J45)</f>
        <v>0</v>
      </c>
      <c r="L45" s="56">
        <f t="shared" si="1"/>
        <v>1</v>
      </c>
    </row>
    <row r="46" spans="1:12" ht="15.65" customHeight="1" x14ac:dyDescent="0.35">
      <c r="A46" s="64" t="s">
        <v>148</v>
      </c>
      <c r="B46" s="46"/>
      <c r="C46" s="46"/>
      <c r="D46" s="46"/>
      <c r="E46" s="143"/>
      <c r="F46" s="46">
        <v>8</v>
      </c>
      <c r="G46" s="37">
        <v>8</v>
      </c>
      <c r="H46" s="46"/>
      <c r="I46" s="112"/>
      <c r="J46" s="46">
        <v>9</v>
      </c>
      <c r="K46" s="46">
        <f>SUM(B46+C46+D46+E46+F46+G46++H46+I46+J46)</f>
        <v>25</v>
      </c>
      <c r="L46" s="49">
        <f t="shared" si="1"/>
        <v>3</v>
      </c>
    </row>
    <row r="47" spans="1:12" ht="15.65" customHeight="1" x14ac:dyDescent="0.35">
      <c r="A47" s="64" t="s">
        <v>190</v>
      </c>
      <c r="B47" s="46"/>
      <c r="C47" s="46"/>
      <c r="D47" s="46"/>
      <c r="E47" s="143"/>
      <c r="F47" s="106"/>
      <c r="G47" s="37"/>
      <c r="H47" s="46"/>
      <c r="I47" s="112"/>
      <c r="J47" s="46">
        <v>2</v>
      </c>
      <c r="K47" s="46">
        <f>SUM(B47+C47+D47+E47+F47+G47++H47+I47+J47)</f>
        <v>2</v>
      </c>
      <c r="L47" s="56">
        <f t="shared" si="1"/>
        <v>1</v>
      </c>
    </row>
    <row r="48" spans="1:12" ht="15.65" customHeight="1" x14ac:dyDescent="0.35">
      <c r="A48" s="64" t="s">
        <v>103</v>
      </c>
      <c r="B48" s="46"/>
      <c r="C48" s="46"/>
      <c r="D48" s="46">
        <v>6</v>
      </c>
      <c r="E48" s="143"/>
      <c r="F48" s="46">
        <v>9</v>
      </c>
      <c r="G48" s="37" t="s">
        <v>32</v>
      </c>
      <c r="H48" s="46"/>
      <c r="I48" s="112"/>
      <c r="J48" s="46"/>
      <c r="K48" s="46">
        <f>SUM(B48+C48+D48+E48+F48+H48+I48+J48)</f>
        <v>15</v>
      </c>
      <c r="L48" s="56">
        <f t="shared" si="1"/>
        <v>3</v>
      </c>
    </row>
    <row r="49" spans="1:12" ht="15.65" customHeight="1" x14ac:dyDescent="0.35">
      <c r="A49" s="64" t="s">
        <v>186</v>
      </c>
      <c r="B49" s="46"/>
      <c r="C49" s="46"/>
      <c r="D49" s="46"/>
      <c r="E49" s="143"/>
      <c r="F49" s="46"/>
      <c r="G49" s="37"/>
      <c r="H49" s="46"/>
      <c r="I49" s="112"/>
      <c r="J49" s="46"/>
      <c r="K49" s="46">
        <f>SUM(B49+C49+D49+E49+F49+G49++H49+I49+J49)</f>
        <v>0</v>
      </c>
      <c r="L49" s="49">
        <f t="shared" si="1"/>
        <v>0</v>
      </c>
    </row>
    <row r="50" spans="1:12" ht="15.65" customHeight="1" x14ac:dyDescent="0.35">
      <c r="A50" s="88" t="s">
        <v>49</v>
      </c>
      <c r="B50" s="46">
        <v>6</v>
      </c>
      <c r="C50" s="46"/>
      <c r="D50" s="46"/>
      <c r="E50" s="143"/>
      <c r="F50" s="46">
        <v>4</v>
      </c>
      <c r="G50" s="37">
        <v>0</v>
      </c>
      <c r="H50" s="46"/>
      <c r="I50" s="112"/>
      <c r="J50" s="46"/>
      <c r="K50" s="46">
        <f>SUM(B50+C50+D50+E50+F50+G50++H50+I50+J50)</f>
        <v>10</v>
      </c>
      <c r="L50" s="49">
        <f t="shared" si="1"/>
        <v>3</v>
      </c>
    </row>
    <row r="51" spans="1:12" ht="15.65" customHeight="1" x14ac:dyDescent="0.35">
      <c r="A51" s="64" t="s">
        <v>180</v>
      </c>
      <c r="B51" s="46"/>
      <c r="C51" s="46"/>
      <c r="D51" s="46"/>
      <c r="E51" s="143"/>
      <c r="F51" s="46">
        <v>5</v>
      </c>
      <c r="G51" s="37"/>
      <c r="H51" s="46" t="s">
        <v>32</v>
      </c>
      <c r="I51" s="112"/>
      <c r="J51" s="46"/>
      <c r="K51" s="46">
        <f>SUM(B51+C51+D51+E51+F51+G51+I51+J51)</f>
        <v>5</v>
      </c>
      <c r="L51" s="49">
        <f t="shared" si="1"/>
        <v>2</v>
      </c>
    </row>
    <row r="52" spans="1:12" ht="15.65" customHeight="1" x14ac:dyDescent="0.35">
      <c r="A52" s="64" t="s">
        <v>108</v>
      </c>
      <c r="B52" s="46"/>
      <c r="C52" s="46"/>
      <c r="D52" s="46">
        <v>0</v>
      </c>
      <c r="E52" s="143"/>
      <c r="F52" s="106">
        <v>1</v>
      </c>
      <c r="G52" s="37"/>
      <c r="H52" s="46"/>
      <c r="I52" s="112"/>
      <c r="J52" s="46"/>
      <c r="K52" s="46">
        <f>SUM(B52+C52+D52+E52+F52+G52++H52+I52+J52)</f>
        <v>1</v>
      </c>
      <c r="L52" s="56">
        <f t="shared" si="1"/>
        <v>2</v>
      </c>
    </row>
    <row r="53" spans="1:12" ht="15.5" x14ac:dyDescent="0.35">
      <c r="A53" s="64" t="s">
        <v>150</v>
      </c>
      <c r="B53" s="46"/>
      <c r="C53" s="46"/>
      <c r="D53" s="46"/>
      <c r="E53" s="143"/>
      <c r="F53" s="46">
        <v>2</v>
      </c>
      <c r="G53" s="37">
        <v>0</v>
      </c>
      <c r="H53" s="46"/>
      <c r="I53" s="112"/>
      <c r="J53" s="46"/>
      <c r="K53" s="46">
        <f>SUM(B53+C53+D53+E53+F53+G53++H53+I53+J53)</f>
        <v>2</v>
      </c>
      <c r="L53" s="49">
        <f t="shared" si="1"/>
        <v>2</v>
      </c>
    </row>
    <row r="54" spans="1:12" ht="15.5" x14ac:dyDescent="0.35">
      <c r="A54" s="64" t="s">
        <v>105</v>
      </c>
      <c r="B54" s="46"/>
      <c r="C54" s="46"/>
      <c r="D54" s="46">
        <v>3</v>
      </c>
      <c r="E54" s="143">
        <v>10</v>
      </c>
      <c r="F54" s="46"/>
      <c r="G54" s="37"/>
      <c r="H54" s="46"/>
      <c r="I54" s="112"/>
      <c r="J54" s="46"/>
      <c r="K54" s="46">
        <f>SUM(B54+C54+D54+E54+F54+G54++H54+I54+J54)</f>
        <v>13</v>
      </c>
      <c r="L54" s="49">
        <f t="shared" si="1"/>
        <v>2</v>
      </c>
    </row>
    <row r="55" spans="1:12" ht="15.5" x14ac:dyDescent="0.35">
      <c r="A55" s="64" t="s">
        <v>189</v>
      </c>
      <c r="B55" s="46"/>
      <c r="C55" s="46"/>
      <c r="D55" s="46"/>
      <c r="E55" s="143"/>
      <c r="F55" s="46"/>
      <c r="G55" s="37"/>
      <c r="H55" s="46"/>
      <c r="I55" s="112"/>
      <c r="J55" s="46">
        <v>4</v>
      </c>
      <c r="K55" s="46">
        <f>SUM(B55+C55+D55+E55+F55+G55++H55+I55+J55)</f>
        <v>4</v>
      </c>
      <c r="L55" s="49">
        <f t="shared" si="1"/>
        <v>1</v>
      </c>
    </row>
    <row r="56" spans="1:12" ht="15.5" x14ac:dyDescent="0.35">
      <c r="A56" s="64" t="s">
        <v>162</v>
      </c>
      <c r="B56" s="46"/>
      <c r="C56" s="46">
        <v>2</v>
      </c>
      <c r="D56" s="46"/>
      <c r="E56" s="143"/>
      <c r="F56" s="106"/>
      <c r="G56" s="37" t="s">
        <v>32</v>
      </c>
      <c r="H56" s="46"/>
      <c r="I56" s="112"/>
      <c r="J56" s="46"/>
      <c r="K56" s="46">
        <f>SUM(B56+C56+D56+E56+F56+H56+I56+J56)</f>
        <v>2</v>
      </c>
      <c r="L56" s="56">
        <f t="shared" si="1"/>
        <v>2</v>
      </c>
    </row>
    <row r="57" spans="1:12" ht="15.5" x14ac:dyDescent="0.35">
      <c r="A57" s="64" t="s">
        <v>149</v>
      </c>
      <c r="B57" s="46"/>
      <c r="C57" s="46"/>
      <c r="D57" s="46"/>
      <c r="E57" s="143"/>
      <c r="F57" s="46">
        <v>7</v>
      </c>
      <c r="G57" s="37">
        <v>0</v>
      </c>
      <c r="H57" s="46"/>
      <c r="I57" s="112"/>
      <c r="J57" s="46"/>
      <c r="K57" s="46">
        <f>SUM(B57+C57+D57+E57+F57+G57++H57+I57+J57)</f>
        <v>7</v>
      </c>
      <c r="L57" s="56">
        <f t="shared" si="1"/>
        <v>2</v>
      </c>
    </row>
    <row r="58" spans="1:12" ht="15.5" x14ac:dyDescent="0.35">
      <c r="A58" s="64" t="s">
        <v>44</v>
      </c>
      <c r="B58" s="46"/>
      <c r="C58" s="46"/>
      <c r="D58" s="46"/>
      <c r="E58" s="143"/>
      <c r="F58" s="46"/>
      <c r="G58" s="37"/>
      <c r="H58" s="46"/>
      <c r="I58" s="112"/>
      <c r="J58" s="46">
        <v>7</v>
      </c>
      <c r="K58" s="46">
        <f>SUM(B58+C58+D58+E58+F58+G58++H58+I58+J58)</f>
        <v>7</v>
      </c>
      <c r="L58" s="49">
        <f t="shared" si="1"/>
        <v>1</v>
      </c>
    </row>
  </sheetData>
  <sheetProtection selectLockedCells="1" selectUnlockedCells="1"/>
  <sortState xmlns:xlrd2="http://schemas.microsoft.com/office/spreadsheetml/2017/richdata2" ref="A12:L58">
    <sortCondition ref="A12:A58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7"/>
  <sheetViews>
    <sheetView zoomScaleNormal="100" workbookViewId="0">
      <selection activeCell="A4" sqref="A4"/>
    </sheetView>
  </sheetViews>
  <sheetFormatPr defaultColWidth="9.08984375" defaultRowHeight="13" x14ac:dyDescent="0.3"/>
  <cols>
    <col min="1" max="1" width="26.54296875" style="18" customWidth="1"/>
    <col min="2" max="2" width="12.453125" style="23" bestFit="1" customWidth="1"/>
    <col min="3" max="3" width="8.6328125" style="24" bestFit="1" customWidth="1"/>
    <col min="4" max="4" width="9.08984375" style="24" bestFit="1" customWidth="1"/>
    <col min="5" max="5" width="15.54296875" style="24" customWidth="1"/>
    <col min="6" max="6" width="9.36328125" style="24" bestFit="1" customWidth="1"/>
    <col min="7" max="7" width="8.54296875" style="24" bestFit="1" customWidth="1"/>
    <col min="8" max="8" width="14.08984375" style="24" bestFit="1" customWidth="1"/>
    <col min="9" max="9" width="5.36328125" style="24" bestFit="1" customWidth="1"/>
    <col min="10" max="10" width="10.453125" style="24" customWidth="1"/>
    <col min="11" max="11" width="18.36328125" bestFit="1" customWidth="1"/>
    <col min="12" max="12" width="8.08984375" style="18" bestFit="1" customWidth="1"/>
    <col min="13" max="16384" width="9.08984375" style="18"/>
  </cols>
  <sheetData>
    <row r="1" spans="1:13" s="16" customFormat="1" ht="19" x14ac:dyDescent="0.4">
      <c r="A1" s="16" t="s">
        <v>79</v>
      </c>
      <c r="B1" s="19"/>
      <c r="C1" s="20"/>
      <c r="G1" s="20"/>
      <c r="H1" s="20"/>
      <c r="I1" s="20"/>
      <c r="J1" s="20"/>
    </row>
    <row r="2" spans="1:13" s="17" customFormat="1" ht="14" x14ac:dyDescent="0.3">
      <c r="B2" s="21"/>
      <c r="C2" s="22"/>
      <c r="D2" s="115"/>
      <c r="E2" s="110" t="s">
        <v>21</v>
      </c>
      <c r="F2" s="116"/>
      <c r="J2" s="22"/>
    </row>
    <row r="3" spans="1:13" s="16" customFormat="1" ht="19" x14ac:dyDescent="0.4">
      <c r="A3" s="17" t="s">
        <v>15</v>
      </c>
      <c r="B3" s="19"/>
      <c r="C3" s="20"/>
      <c r="D3" s="20"/>
      <c r="E3" s="20"/>
      <c r="F3" s="20"/>
      <c r="G3" s="20"/>
      <c r="H3" s="20"/>
      <c r="I3" s="20"/>
      <c r="J3" s="20"/>
    </row>
    <row r="4" spans="1:13" s="68" customFormat="1" ht="38.15" customHeight="1" x14ac:dyDescent="0.25">
      <c r="A4" s="65"/>
      <c r="B4" s="46" t="s">
        <v>38</v>
      </c>
      <c r="C4" s="46" t="s">
        <v>2</v>
      </c>
      <c r="D4" s="46" t="s">
        <v>4</v>
      </c>
      <c r="E4" s="46" t="s">
        <v>51</v>
      </c>
      <c r="F4" s="46" t="s">
        <v>43</v>
      </c>
      <c r="G4" s="46" t="s">
        <v>10</v>
      </c>
      <c r="H4" s="46" t="s">
        <v>39</v>
      </c>
      <c r="I4" s="109" t="s">
        <v>52</v>
      </c>
      <c r="J4" s="46" t="s">
        <v>40</v>
      </c>
      <c r="K4" s="54" t="s">
        <v>166</v>
      </c>
      <c r="L4" s="52" t="s">
        <v>20</v>
      </c>
    </row>
    <row r="5" spans="1:13" s="69" customFormat="1" ht="15.65" customHeight="1" x14ac:dyDescent="0.35">
      <c r="A5" s="88" t="s">
        <v>33</v>
      </c>
      <c r="B5" s="83">
        <v>10</v>
      </c>
      <c r="C5" s="83">
        <v>10</v>
      </c>
      <c r="D5" s="65">
        <v>10</v>
      </c>
      <c r="E5" s="65">
        <v>10</v>
      </c>
      <c r="F5" s="65"/>
      <c r="G5" s="65">
        <v>10</v>
      </c>
      <c r="H5" s="65">
        <v>10</v>
      </c>
      <c r="I5" s="118"/>
      <c r="J5" s="65"/>
      <c r="K5" s="65">
        <f>SUM(D5+E5+F5+G5++H5+I5+J5)</f>
        <v>40</v>
      </c>
      <c r="L5" s="66">
        <f t="shared" ref="L5:L11" si="0">COUNTA(B5,C5,D5,E5,F5,G5,H5,I5,J5)</f>
        <v>6</v>
      </c>
      <c r="M5" s="148">
        <v>1</v>
      </c>
    </row>
    <row r="6" spans="1:13" s="69" customFormat="1" ht="15.65" customHeight="1" x14ac:dyDescent="0.35">
      <c r="A6" s="88" t="s">
        <v>69</v>
      </c>
      <c r="B6" s="83">
        <v>8</v>
      </c>
      <c r="C6" s="83">
        <v>9</v>
      </c>
      <c r="D6" s="65">
        <v>9</v>
      </c>
      <c r="E6" s="65">
        <v>9</v>
      </c>
      <c r="F6" s="83" t="s">
        <v>32</v>
      </c>
      <c r="G6" s="65">
        <v>9</v>
      </c>
      <c r="H6" s="83">
        <v>9</v>
      </c>
      <c r="I6" s="118"/>
      <c r="J6" s="65">
        <v>10</v>
      </c>
      <c r="K6" s="65">
        <f>SUM(D6+E6+G6+I6+J6)</f>
        <v>37</v>
      </c>
      <c r="L6" s="66">
        <f t="shared" si="0"/>
        <v>8</v>
      </c>
      <c r="M6" s="148">
        <v>2</v>
      </c>
    </row>
    <row r="7" spans="1:13" s="69" customFormat="1" ht="15.65" customHeight="1" x14ac:dyDescent="0.35">
      <c r="A7" s="88" t="s">
        <v>26</v>
      </c>
      <c r="B7" s="83">
        <v>5</v>
      </c>
      <c r="C7" s="83">
        <v>6</v>
      </c>
      <c r="D7" s="65">
        <v>6</v>
      </c>
      <c r="E7" s="83">
        <v>4</v>
      </c>
      <c r="F7" s="65">
        <v>10</v>
      </c>
      <c r="G7" s="65"/>
      <c r="H7" s="65">
        <v>6</v>
      </c>
      <c r="I7" s="118"/>
      <c r="J7" s="65">
        <v>7</v>
      </c>
      <c r="K7" s="65">
        <f>SUM(D7+F7+G7++H7+I7+J7)</f>
        <v>29</v>
      </c>
      <c r="L7" s="66">
        <f t="shared" si="0"/>
        <v>7</v>
      </c>
    </row>
    <row r="8" spans="1:13" s="69" customFormat="1" ht="15.65" customHeight="1" x14ac:dyDescent="0.35">
      <c r="A8" s="64" t="s">
        <v>99</v>
      </c>
      <c r="B8" s="65"/>
      <c r="C8" s="65">
        <v>7</v>
      </c>
      <c r="D8" s="83">
        <v>4</v>
      </c>
      <c r="E8" s="65">
        <v>6</v>
      </c>
      <c r="F8" s="65"/>
      <c r="G8" s="83">
        <v>3</v>
      </c>
      <c r="H8" s="65">
        <v>8</v>
      </c>
      <c r="I8" s="118"/>
      <c r="J8" s="65">
        <v>8</v>
      </c>
      <c r="K8" s="65">
        <f>SUM(B8+C8+E8+F8+H8+I8+J8)</f>
        <v>29</v>
      </c>
      <c r="L8" s="66">
        <f t="shared" si="0"/>
        <v>6</v>
      </c>
    </row>
    <row r="9" spans="1:13" s="69" customFormat="1" ht="15.65" customHeight="1" x14ac:dyDescent="0.35">
      <c r="A9" s="88" t="s">
        <v>71</v>
      </c>
      <c r="B9" s="65">
        <v>6</v>
      </c>
      <c r="C9" s="65">
        <v>5</v>
      </c>
      <c r="D9" s="65"/>
      <c r="E9" s="83">
        <v>1</v>
      </c>
      <c r="F9" s="65">
        <v>7</v>
      </c>
      <c r="G9" s="65"/>
      <c r="H9" s="65">
        <v>5</v>
      </c>
      <c r="I9" s="118"/>
      <c r="J9" s="83">
        <v>2</v>
      </c>
      <c r="K9" s="65">
        <f>SUM(B9+C9+D9+F9+G9++H9+I9)</f>
        <v>23</v>
      </c>
      <c r="L9" s="66">
        <f t="shared" si="0"/>
        <v>6</v>
      </c>
    </row>
    <row r="10" spans="1:13" s="69" customFormat="1" ht="17" customHeight="1" x14ac:dyDescent="0.35">
      <c r="A10" s="88" t="s">
        <v>70</v>
      </c>
      <c r="B10" s="65">
        <v>7</v>
      </c>
      <c r="C10" s="65">
        <v>4</v>
      </c>
      <c r="D10" s="65"/>
      <c r="E10" s="65"/>
      <c r="F10" s="65"/>
      <c r="G10" s="65">
        <v>1</v>
      </c>
      <c r="H10" s="65"/>
      <c r="I10" s="118"/>
      <c r="J10" s="65">
        <v>6</v>
      </c>
      <c r="K10" s="65">
        <f>SUM(B10+C10+D10+E10+F10+G10++H10+I10+J10)</f>
        <v>18</v>
      </c>
      <c r="L10" s="66">
        <f t="shared" si="0"/>
        <v>4</v>
      </c>
    </row>
    <row r="11" spans="1:13" s="69" customFormat="1" ht="15.65" customHeight="1" x14ac:dyDescent="0.35">
      <c r="A11" s="87" t="s">
        <v>68</v>
      </c>
      <c r="B11" s="65"/>
      <c r="C11" s="65">
        <v>3</v>
      </c>
      <c r="D11" s="65"/>
      <c r="E11" s="65">
        <v>0</v>
      </c>
      <c r="F11" s="65"/>
      <c r="G11" s="65">
        <v>2</v>
      </c>
      <c r="H11" s="65"/>
      <c r="I11" s="118"/>
      <c r="J11" s="65">
        <v>3</v>
      </c>
      <c r="K11" s="65">
        <f>SUM(B11+C11+D11+E11+F11+G11++H11+I11+J11)</f>
        <v>8</v>
      </c>
      <c r="L11" s="66">
        <f t="shared" si="0"/>
        <v>4</v>
      </c>
    </row>
    <row r="12" spans="1:13" s="69" customFormat="1" ht="15.65" customHeight="1" x14ac:dyDescent="0.35">
      <c r="A12" s="134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7"/>
    </row>
    <row r="13" spans="1:13" s="69" customFormat="1" ht="15.65" customHeight="1" x14ac:dyDescent="0.35">
      <c r="A13" s="64" t="s">
        <v>152</v>
      </c>
      <c r="B13" s="65"/>
      <c r="C13" s="65"/>
      <c r="D13" s="65"/>
      <c r="E13" s="65"/>
      <c r="F13" s="65">
        <v>8</v>
      </c>
      <c r="G13" s="65">
        <v>4</v>
      </c>
      <c r="H13" s="65"/>
      <c r="I13" s="118"/>
      <c r="J13" s="65"/>
      <c r="K13" s="65">
        <f>SUM(B13+C13+D13+E13+F13+G13++H13+I13+J13)</f>
        <v>12</v>
      </c>
      <c r="L13" s="66">
        <f>COUNTA(B13,C13,D13,E13,F13,G13,H13,I13,J13)</f>
        <v>2</v>
      </c>
    </row>
    <row r="14" spans="1:13" s="69" customFormat="1" ht="15.65" customHeight="1" x14ac:dyDescent="0.35">
      <c r="A14" s="64" t="s">
        <v>130</v>
      </c>
      <c r="B14" s="65"/>
      <c r="C14" s="65"/>
      <c r="D14" s="65"/>
      <c r="E14" s="65">
        <v>2</v>
      </c>
      <c r="F14" s="117"/>
      <c r="G14" s="65"/>
      <c r="H14" s="65">
        <v>7</v>
      </c>
      <c r="I14" s="118"/>
      <c r="J14" s="65">
        <v>9</v>
      </c>
      <c r="K14" s="65">
        <f>SUM(B14+C14+D14+E14+F14+G14++H14+I14+J14)</f>
        <v>18</v>
      </c>
      <c r="L14" s="70">
        <f>COUNTA(B14,C14,D14,E14,F14,G14,H14,I14,J14)</f>
        <v>3</v>
      </c>
    </row>
    <row r="15" spans="1:13" s="69" customFormat="1" ht="15.65" customHeight="1" x14ac:dyDescent="0.35">
      <c r="A15" s="64" t="s">
        <v>154</v>
      </c>
      <c r="B15" s="65"/>
      <c r="C15" s="65"/>
      <c r="D15" s="65"/>
      <c r="E15" s="65"/>
      <c r="F15" s="65">
        <v>5</v>
      </c>
      <c r="G15" s="65"/>
      <c r="H15" s="65"/>
      <c r="I15" s="118"/>
      <c r="J15" s="65"/>
      <c r="K15" s="65">
        <f>SUM(B15+C15+D15+E15+G15++H15+I15+J15)</f>
        <v>0</v>
      </c>
      <c r="L15" s="66">
        <f>COUNTA(B15,C15,D15,E15,#REF!,G15,H15,I15,J15)</f>
        <v>1</v>
      </c>
    </row>
    <row r="16" spans="1:13" s="69" customFormat="1" ht="15.65" customHeight="1" x14ac:dyDescent="0.35">
      <c r="A16" s="87" t="s">
        <v>113</v>
      </c>
      <c r="B16" s="65"/>
      <c r="C16" s="65"/>
      <c r="D16" s="65">
        <v>8</v>
      </c>
      <c r="E16" s="65"/>
      <c r="F16" s="65"/>
      <c r="G16" s="65"/>
      <c r="H16" s="65"/>
      <c r="I16" s="118"/>
      <c r="J16" s="65"/>
      <c r="K16" s="65">
        <f>SUM(B16+C16+D16+E16+F16+G16++H16+I16+J16)</f>
        <v>8</v>
      </c>
      <c r="L16" s="66">
        <f t="shared" ref="L16:L33" si="1">COUNTA(B16,C16,D16,E16,F16,G16,H16,I16,J16)</f>
        <v>1</v>
      </c>
    </row>
    <row r="17" spans="1:12" s="69" customFormat="1" ht="15.65" customHeight="1" x14ac:dyDescent="0.35">
      <c r="A17" s="89" t="s">
        <v>34</v>
      </c>
      <c r="B17" s="65"/>
      <c r="C17" s="65"/>
      <c r="D17" s="65"/>
      <c r="E17" s="65">
        <v>0</v>
      </c>
      <c r="F17" s="65"/>
      <c r="G17" s="65"/>
      <c r="H17" s="65"/>
      <c r="I17" s="118"/>
      <c r="J17" s="65"/>
      <c r="K17" s="65">
        <f>SUM(B17+C17+D17+E17+F17+G17++H17+I17+J17)</f>
        <v>0</v>
      </c>
      <c r="L17" s="66">
        <f t="shared" si="1"/>
        <v>1</v>
      </c>
    </row>
    <row r="18" spans="1:12" s="69" customFormat="1" ht="15.65" customHeight="1" x14ac:dyDescent="0.35">
      <c r="A18" s="64" t="s">
        <v>91</v>
      </c>
      <c r="B18" s="65"/>
      <c r="C18" s="65"/>
      <c r="D18" s="65"/>
      <c r="E18" s="65"/>
      <c r="F18" s="65"/>
      <c r="G18" s="65"/>
      <c r="H18" s="65"/>
      <c r="I18" s="118"/>
      <c r="J18" s="65">
        <v>5</v>
      </c>
      <c r="K18" s="65">
        <f>SUM(B18+C18+D18+E18+F18+G18++H18+I18+J18)</f>
        <v>5</v>
      </c>
      <c r="L18" s="70">
        <f t="shared" si="1"/>
        <v>1</v>
      </c>
    </row>
    <row r="19" spans="1:12" s="69" customFormat="1" ht="15.65" customHeight="1" x14ac:dyDescent="0.35">
      <c r="A19" s="88" t="s">
        <v>28</v>
      </c>
      <c r="B19" s="65">
        <v>9</v>
      </c>
      <c r="C19" s="65"/>
      <c r="D19" s="65"/>
      <c r="E19" s="65" t="s">
        <v>32</v>
      </c>
      <c r="F19" s="65"/>
      <c r="G19" s="65"/>
      <c r="H19" s="65"/>
      <c r="I19" s="118"/>
      <c r="J19" s="65"/>
      <c r="K19" s="65">
        <f>SUM(B19+C19+D19+F19+G19++H19+I19+J19)</f>
        <v>9</v>
      </c>
      <c r="L19" s="66">
        <f t="shared" si="1"/>
        <v>2</v>
      </c>
    </row>
    <row r="20" spans="1:12" s="69" customFormat="1" ht="15.65" customHeight="1" x14ac:dyDescent="0.35">
      <c r="A20" s="114" t="s">
        <v>35</v>
      </c>
      <c r="B20" s="65" t="s">
        <v>32</v>
      </c>
      <c r="C20" s="65"/>
      <c r="D20" s="65">
        <v>7</v>
      </c>
      <c r="E20" s="65"/>
      <c r="F20" s="117"/>
      <c r="G20" s="65"/>
      <c r="H20" s="65"/>
      <c r="I20" s="118"/>
      <c r="J20" s="65"/>
      <c r="K20" s="65">
        <f>SUM(C20+D20+E20+F20+G20++H20+I20+J20)</f>
        <v>7</v>
      </c>
      <c r="L20" s="70">
        <f t="shared" si="1"/>
        <v>2</v>
      </c>
    </row>
    <row r="21" spans="1:12" s="69" customFormat="1" ht="15.65" customHeight="1" x14ac:dyDescent="0.35">
      <c r="A21" s="64" t="s">
        <v>156</v>
      </c>
      <c r="B21" s="65"/>
      <c r="C21" s="65"/>
      <c r="D21" s="65"/>
      <c r="E21" s="65"/>
      <c r="F21" s="117" t="s">
        <v>32</v>
      </c>
      <c r="G21" s="65"/>
      <c r="H21" s="65"/>
      <c r="I21" s="118"/>
      <c r="J21" s="65"/>
      <c r="K21" s="65">
        <f>SUM(B21+C21+D21+E21+G21++H21+I21+J21)</f>
        <v>0</v>
      </c>
      <c r="L21" s="70">
        <f t="shared" si="1"/>
        <v>1</v>
      </c>
    </row>
    <row r="22" spans="1:12" s="69" customFormat="1" ht="15.65" customHeight="1" x14ac:dyDescent="0.35">
      <c r="A22" s="64" t="s">
        <v>93</v>
      </c>
      <c r="B22" s="65"/>
      <c r="C22" s="65">
        <v>8</v>
      </c>
      <c r="D22" s="65">
        <v>5</v>
      </c>
      <c r="E22" s="65">
        <v>8</v>
      </c>
      <c r="F22" s="117"/>
      <c r="G22" s="65"/>
      <c r="H22" s="65"/>
      <c r="I22" s="118"/>
      <c r="J22" s="65"/>
      <c r="K22" s="65">
        <f>SUM(B22+C22+D22+E22+F22+G22++H22+I22+J22)</f>
        <v>21</v>
      </c>
      <c r="L22" s="70">
        <f t="shared" si="1"/>
        <v>3</v>
      </c>
    </row>
    <row r="23" spans="1:12" s="69" customFormat="1" ht="15.65" customHeight="1" x14ac:dyDescent="0.35">
      <c r="A23" s="64" t="s">
        <v>191</v>
      </c>
      <c r="B23" s="65"/>
      <c r="C23" s="65"/>
      <c r="D23" s="65"/>
      <c r="E23" s="65"/>
      <c r="F23" s="65"/>
      <c r="G23" s="65"/>
      <c r="H23" s="65"/>
      <c r="I23" s="118"/>
      <c r="J23" s="65">
        <v>4</v>
      </c>
      <c r="K23" s="65">
        <f>SUM(B23+C23+D23+E23+F23+G23++H23+I23+J23)</f>
        <v>4</v>
      </c>
      <c r="L23" s="66">
        <f t="shared" si="1"/>
        <v>1</v>
      </c>
    </row>
    <row r="24" spans="1:12" s="69" customFormat="1" ht="15.65" customHeight="1" x14ac:dyDescent="0.35">
      <c r="A24" s="64" t="s">
        <v>164</v>
      </c>
      <c r="B24" s="65"/>
      <c r="C24" s="65"/>
      <c r="D24" s="65"/>
      <c r="E24" s="65"/>
      <c r="F24" s="117"/>
      <c r="G24" s="65">
        <v>8</v>
      </c>
      <c r="H24" s="65"/>
      <c r="I24" s="118"/>
      <c r="J24" s="65"/>
      <c r="K24" s="65">
        <f>SUM(B24+C24+D24+E24+F24+G24++H24+I24+J24)</f>
        <v>8</v>
      </c>
      <c r="L24" s="70">
        <f t="shared" si="1"/>
        <v>1</v>
      </c>
    </row>
    <row r="25" spans="1:12" s="69" customFormat="1" ht="15.65" customHeight="1" x14ac:dyDescent="0.35">
      <c r="A25" s="64" t="s">
        <v>128</v>
      </c>
      <c r="B25" s="65"/>
      <c r="C25" s="65"/>
      <c r="D25" s="65"/>
      <c r="E25" s="65">
        <v>5</v>
      </c>
      <c r="F25" s="65"/>
      <c r="G25" s="65"/>
      <c r="H25" s="65"/>
      <c r="I25" s="118"/>
      <c r="J25" s="65"/>
      <c r="K25" s="65">
        <f>SUM(B25+C25+D25+E25+F25+G25++H25+I25+J25)</f>
        <v>5</v>
      </c>
      <c r="L25" s="70">
        <f t="shared" si="1"/>
        <v>1</v>
      </c>
    </row>
    <row r="26" spans="1:12" s="69" customFormat="1" ht="15.65" customHeight="1" x14ac:dyDescent="0.35">
      <c r="A26" s="88" t="s">
        <v>80</v>
      </c>
      <c r="B26" s="65" t="s">
        <v>32</v>
      </c>
      <c r="C26" s="65"/>
      <c r="D26" s="65"/>
      <c r="E26" s="65"/>
      <c r="F26" s="65"/>
      <c r="G26" s="65"/>
      <c r="H26" s="65"/>
      <c r="I26" s="118"/>
      <c r="J26" s="65"/>
      <c r="K26" s="65">
        <f>SUM(C26+D26+E26+F26+G26++H26+I26+J26)</f>
        <v>0</v>
      </c>
      <c r="L26" s="66">
        <f t="shared" si="1"/>
        <v>1</v>
      </c>
    </row>
    <row r="27" spans="1:12" s="69" customFormat="1" ht="15.65" customHeight="1" x14ac:dyDescent="0.35">
      <c r="A27" s="64" t="s">
        <v>129</v>
      </c>
      <c r="B27" s="65"/>
      <c r="C27" s="65"/>
      <c r="D27" s="65"/>
      <c r="E27" s="65">
        <v>3</v>
      </c>
      <c r="F27" s="117"/>
      <c r="G27" s="65"/>
      <c r="H27" s="65"/>
      <c r="I27" s="118"/>
      <c r="J27" s="65"/>
      <c r="K27" s="65">
        <f>SUM(B27+C27+D27+E27+F27+G27++H27+I27+J27)</f>
        <v>3</v>
      </c>
      <c r="L27" s="70">
        <f t="shared" si="1"/>
        <v>1</v>
      </c>
    </row>
    <row r="28" spans="1:12" s="69" customFormat="1" ht="15.65" customHeight="1" x14ac:dyDescent="0.35">
      <c r="A28" s="87" t="s">
        <v>127</v>
      </c>
      <c r="B28" s="65"/>
      <c r="C28" s="65"/>
      <c r="D28" s="65"/>
      <c r="E28" s="65">
        <v>7</v>
      </c>
      <c r="F28" s="65"/>
      <c r="G28" s="65">
        <v>5</v>
      </c>
      <c r="H28" s="65"/>
      <c r="I28" s="118"/>
      <c r="J28" s="65"/>
      <c r="K28" s="65">
        <f>SUM(B28+C28+D28+E28+F28+G28++H28+I28+J28)</f>
        <v>12</v>
      </c>
      <c r="L28" s="66">
        <f t="shared" si="1"/>
        <v>2</v>
      </c>
    </row>
    <row r="29" spans="1:12" s="69" customFormat="1" ht="15.65" customHeight="1" x14ac:dyDescent="0.35">
      <c r="A29" s="88" t="s">
        <v>27</v>
      </c>
      <c r="B29" s="65" t="s">
        <v>32</v>
      </c>
      <c r="C29" s="65"/>
      <c r="D29" s="65"/>
      <c r="E29" s="65">
        <v>0</v>
      </c>
      <c r="F29" s="65">
        <v>9</v>
      </c>
      <c r="G29" s="65"/>
      <c r="H29" s="65"/>
      <c r="I29" s="118"/>
      <c r="J29" s="65"/>
      <c r="K29" s="65">
        <f>SUM(C29+D29+E29+F29+G29++H29+I29+J29)</f>
        <v>9</v>
      </c>
      <c r="L29" s="66">
        <f t="shared" si="1"/>
        <v>3</v>
      </c>
    </row>
    <row r="30" spans="1:12" s="69" customFormat="1" ht="15.65" customHeight="1" x14ac:dyDescent="0.35">
      <c r="A30" s="64" t="s">
        <v>153</v>
      </c>
      <c r="B30" s="65"/>
      <c r="C30" s="65"/>
      <c r="D30" s="65"/>
      <c r="E30" s="65"/>
      <c r="F30" s="117">
        <v>6</v>
      </c>
      <c r="G30" s="65"/>
      <c r="H30" s="65"/>
      <c r="I30" s="118"/>
      <c r="J30" s="65"/>
      <c r="K30" s="65">
        <f>SUM(B30+C30+D30+E30+F30+G30++H30+I30+J30)</f>
        <v>6</v>
      </c>
      <c r="L30" s="70">
        <f t="shared" si="1"/>
        <v>1</v>
      </c>
    </row>
    <row r="31" spans="1:12" s="69" customFormat="1" ht="15.65" customHeight="1" x14ac:dyDescent="0.35">
      <c r="A31" s="64" t="s">
        <v>192</v>
      </c>
      <c r="B31" s="65"/>
      <c r="C31" s="65"/>
      <c r="D31" s="65"/>
      <c r="E31" s="65"/>
      <c r="F31" s="65"/>
      <c r="G31" s="65"/>
      <c r="H31" s="65"/>
      <c r="I31" s="118"/>
      <c r="J31" s="65" t="s">
        <v>32</v>
      </c>
      <c r="K31" s="65">
        <f>SUM(B31+C31+D31+E31+F31+G31++H31+I31)</f>
        <v>0</v>
      </c>
      <c r="L31" s="66">
        <f t="shared" si="1"/>
        <v>1</v>
      </c>
    </row>
    <row r="32" spans="1:12" s="69" customFormat="1" ht="15.65" customHeight="1" x14ac:dyDescent="0.35">
      <c r="A32" s="64" t="s">
        <v>155</v>
      </c>
      <c r="B32" s="65"/>
      <c r="C32" s="65"/>
      <c r="D32" s="65"/>
      <c r="E32" s="65"/>
      <c r="F32" s="117">
        <v>4</v>
      </c>
      <c r="G32" s="65">
        <v>7</v>
      </c>
      <c r="H32" s="65"/>
      <c r="I32" s="118"/>
      <c r="J32" s="65"/>
      <c r="K32" s="65">
        <f>SUM(B32+C32+D32+E32+F32+G32++H32+I32+J32)</f>
        <v>11</v>
      </c>
      <c r="L32" s="70">
        <f t="shared" si="1"/>
        <v>2</v>
      </c>
    </row>
    <row r="33" spans="1:12" s="69" customFormat="1" ht="15.5" x14ac:dyDescent="0.35">
      <c r="A33" s="64" t="s">
        <v>165</v>
      </c>
      <c r="B33" s="65"/>
      <c r="C33" s="65"/>
      <c r="D33" s="65"/>
      <c r="E33" s="65"/>
      <c r="F33" s="65"/>
      <c r="G33" s="65">
        <v>6</v>
      </c>
      <c r="H33" s="65"/>
      <c r="I33" s="118"/>
      <c r="J33" s="65"/>
      <c r="K33" s="65">
        <f>SUM(B33+C33+D33+E33+F33+G33++H33+I33+J33)</f>
        <v>6</v>
      </c>
      <c r="L33" s="66">
        <f t="shared" si="1"/>
        <v>1</v>
      </c>
    </row>
    <row r="34" spans="1:12" s="69" customFormat="1" ht="15.5" x14ac:dyDescent="0.35">
      <c r="B34" s="71"/>
      <c r="C34" s="68"/>
      <c r="D34" s="68"/>
      <c r="E34" s="68"/>
      <c r="F34" s="68"/>
      <c r="G34" s="68"/>
      <c r="H34" s="68"/>
      <c r="I34" s="68"/>
      <c r="J34" s="68"/>
      <c r="K34" s="67"/>
    </row>
    <row r="35" spans="1:12" s="69" customFormat="1" ht="15.5" x14ac:dyDescent="0.35">
      <c r="B35" s="71"/>
      <c r="C35" s="68"/>
      <c r="D35" s="68"/>
      <c r="E35" s="68"/>
      <c r="F35" s="68"/>
      <c r="G35" s="68"/>
      <c r="H35" s="68"/>
      <c r="I35" s="68"/>
      <c r="J35" s="68"/>
      <c r="K35" s="67"/>
    </row>
    <row r="36" spans="1:12" s="69" customFormat="1" ht="15.5" x14ac:dyDescent="0.35">
      <c r="B36" s="71"/>
      <c r="C36" s="68"/>
      <c r="D36" s="68"/>
      <c r="E36" s="68"/>
      <c r="F36" s="68"/>
      <c r="G36" s="68"/>
      <c r="H36" s="68"/>
      <c r="I36" s="68"/>
      <c r="J36" s="68"/>
      <c r="K36" s="67"/>
    </row>
    <row r="37" spans="1:12" s="69" customFormat="1" ht="15.5" x14ac:dyDescent="0.35">
      <c r="B37" s="71"/>
      <c r="C37" s="68"/>
      <c r="D37" s="68"/>
      <c r="E37" s="68"/>
      <c r="F37" s="68"/>
      <c r="G37" s="68"/>
      <c r="H37" s="68"/>
      <c r="I37" s="68"/>
      <c r="J37" s="68"/>
      <c r="K37" s="67"/>
    </row>
    <row r="38" spans="1:12" s="69" customFormat="1" ht="15.5" x14ac:dyDescent="0.35">
      <c r="B38" s="71"/>
      <c r="C38" s="68"/>
      <c r="D38" s="68"/>
      <c r="E38" s="68"/>
      <c r="F38" s="68"/>
      <c r="G38" s="68"/>
      <c r="H38" s="68"/>
      <c r="I38" s="68"/>
      <c r="J38" s="68"/>
      <c r="K38" s="67"/>
    </row>
    <row r="39" spans="1:12" s="69" customFormat="1" ht="15.5" x14ac:dyDescent="0.35">
      <c r="B39" s="71"/>
      <c r="C39" s="68"/>
      <c r="D39" s="68"/>
      <c r="E39" s="68"/>
      <c r="F39" s="68"/>
      <c r="G39" s="68"/>
      <c r="H39" s="68"/>
      <c r="I39" s="68"/>
      <c r="J39" s="68"/>
      <c r="K39" s="67"/>
    </row>
    <row r="40" spans="1:12" s="69" customFormat="1" ht="15.5" x14ac:dyDescent="0.35">
      <c r="B40" s="71"/>
      <c r="C40" s="68"/>
      <c r="D40" s="68"/>
      <c r="E40" s="68"/>
      <c r="F40" s="68"/>
      <c r="G40" s="68"/>
      <c r="H40" s="68"/>
      <c r="I40" s="68"/>
      <c r="J40" s="68"/>
      <c r="K40" s="67"/>
    </row>
    <row r="41" spans="1:12" s="69" customFormat="1" ht="15.5" x14ac:dyDescent="0.35">
      <c r="B41" s="71"/>
      <c r="C41" s="68"/>
      <c r="D41" s="68"/>
      <c r="E41" s="68"/>
      <c r="F41" s="68"/>
      <c r="G41" s="68"/>
      <c r="H41" s="68"/>
      <c r="I41" s="68"/>
      <c r="J41" s="68"/>
      <c r="K41" s="67"/>
    </row>
    <row r="42" spans="1:12" s="69" customFormat="1" ht="15.5" x14ac:dyDescent="0.35">
      <c r="B42" s="71"/>
      <c r="C42" s="68"/>
      <c r="D42" s="68"/>
      <c r="E42" s="68"/>
      <c r="F42" s="68"/>
      <c r="G42" s="68"/>
      <c r="H42" s="68"/>
      <c r="I42" s="68"/>
      <c r="J42" s="68"/>
      <c r="K42" s="67"/>
    </row>
    <row r="43" spans="1:12" s="69" customFormat="1" ht="15.5" x14ac:dyDescent="0.35">
      <c r="B43" s="71"/>
      <c r="C43" s="68"/>
      <c r="D43" s="68"/>
      <c r="E43" s="68"/>
      <c r="F43" s="68"/>
      <c r="G43" s="68"/>
      <c r="H43" s="68"/>
      <c r="I43" s="68"/>
      <c r="J43" s="68"/>
      <c r="K43" s="67"/>
    </row>
    <row r="44" spans="1:12" s="69" customFormat="1" ht="15.5" x14ac:dyDescent="0.35">
      <c r="B44" s="71"/>
      <c r="C44" s="68"/>
      <c r="D44" s="68"/>
      <c r="E44" s="68"/>
      <c r="F44" s="68"/>
      <c r="G44" s="68"/>
      <c r="H44" s="68"/>
      <c r="I44" s="68"/>
      <c r="J44" s="68"/>
      <c r="K44" s="67"/>
    </row>
    <row r="45" spans="1:12" s="69" customFormat="1" ht="15.5" x14ac:dyDescent="0.35">
      <c r="B45" s="71"/>
      <c r="C45" s="68"/>
      <c r="D45" s="68"/>
      <c r="E45" s="68"/>
      <c r="F45" s="68"/>
      <c r="G45" s="68"/>
      <c r="H45" s="68"/>
      <c r="I45" s="68"/>
      <c r="J45" s="68"/>
      <c r="K45" s="67"/>
    </row>
    <row r="46" spans="1:12" s="69" customFormat="1" ht="15.5" x14ac:dyDescent="0.35">
      <c r="B46" s="71"/>
      <c r="C46" s="68"/>
      <c r="D46" s="68"/>
      <c r="E46" s="68"/>
      <c r="F46" s="68"/>
      <c r="G46" s="68"/>
      <c r="H46" s="68"/>
      <c r="I46" s="68"/>
      <c r="J46" s="68"/>
      <c r="K46" s="67"/>
    </row>
    <row r="47" spans="1:12" s="69" customFormat="1" ht="15.5" x14ac:dyDescent="0.35">
      <c r="B47" s="71"/>
      <c r="C47" s="68"/>
      <c r="D47" s="68"/>
      <c r="E47" s="68"/>
      <c r="F47" s="68"/>
      <c r="G47" s="68"/>
      <c r="H47" s="68"/>
      <c r="I47" s="68"/>
      <c r="J47" s="68"/>
      <c r="K47" s="67"/>
    </row>
    <row r="48" spans="1:12" s="69" customFormat="1" ht="15.5" x14ac:dyDescent="0.35">
      <c r="B48" s="71"/>
      <c r="C48" s="68"/>
      <c r="D48" s="68"/>
      <c r="E48" s="68"/>
      <c r="F48" s="68"/>
      <c r="G48" s="68"/>
      <c r="H48" s="68"/>
      <c r="I48" s="68"/>
      <c r="J48" s="68"/>
      <c r="K48" s="67"/>
    </row>
    <row r="49" spans="2:11" s="69" customFormat="1" ht="15.5" x14ac:dyDescent="0.35">
      <c r="B49" s="71"/>
      <c r="C49" s="68"/>
      <c r="D49" s="68"/>
      <c r="E49" s="68"/>
      <c r="F49" s="68"/>
      <c r="G49" s="68"/>
      <c r="H49" s="68"/>
      <c r="I49" s="68"/>
      <c r="J49" s="68"/>
      <c r="K49" s="67"/>
    </row>
    <row r="50" spans="2:11" s="69" customFormat="1" ht="15.5" x14ac:dyDescent="0.35">
      <c r="B50" s="71"/>
      <c r="C50" s="68"/>
      <c r="D50" s="68"/>
      <c r="E50" s="68"/>
      <c r="F50" s="68"/>
      <c r="G50" s="68"/>
      <c r="H50" s="68"/>
      <c r="I50" s="68"/>
      <c r="J50" s="68"/>
      <c r="K50" s="67"/>
    </row>
    <row r="51" spans="2:11" s="69" customFormat="1" ht="15.5" x14ac:dyDescent="0.35">
      <c r="B51" s="71"/>
      <c r="C51" s="68"/>
      <c r="D51" s="68"/>
      <c r="E51" s="68"/>
      <c r="F51" s="68"/>
      <c r="G51" s="68"/>
      <c r="H51" s="68"/>
      <c r="I51" s="68"/>
      <c r="J51" s="68"/>
      <c r="K51" s="67"/>
    </row>
    <row r="52" spans="2:11" s="69" customFormat="1" ht="15.5" x14ac:dyDescent="0.35">
      <c r="B52" s="71"/>
      <c r="C52" s="68"/>
      <c r="D52" s="68"/>
      <c r="E52" s="68"/>
      <c r="F52" s="68"/>
      <c r="G52" s="68"/>
      <c r="H52" s="68"/>
      <c r="I52" s="68"/>
      <c r="J52" s="68"/>
      <c r="K52" s="67"/>
    </row>
    <row r="53" spans="2:11" s="69" customFormat="1" ht="15.5" x14ac:dyDescent="0.35">
      <c r="B53" s="71"/>
      <c r="C53" s="68"/>
      <c r="D53" s="68"/>
      <c r="E53" s="68"/>
      <c r="F53" s="68"/>
      <c r="G53" s="68"/>
      <c r="H53" s="68"/>
      <c r="I53" s="68"/>
      <c r="J53" s="68"/>
      <c r="K53" s="67"/>
    </row>
    <row r="54" spans="2:11" s="69" customFormat="1" ht="15.5" x14ac:dyDescent="0.35">
      <c r="B54" s="71"/>
      <c r="C54" s="68"/>
      <c r="D54" s="68"/>
      <c r="E54" s="68"/>
      <c r="F54" s="68"/>
      <c r="G54" s="68"/>
      <c r="H54" s="68"/>
      <c r="I54" s="68"/>
      <c r="J54" s="68"/>
      <c r="K54" s="67"/>
    </row>
    <row r="55" spans="2:11" s="69" customFormat="1" ht="15.5" x14ac:dyDescent="0.35">
      <c r="B55" s="71"/>
      <c r="C55" s="68"/>
      <c r="D55" s="68"/>
      <c r="E55" s="68"/>
      <c r="F55" s="68"/>
      <c r="G55" s="68"/>
      <c r="H55" s="68"/>
      <c r="I55" s="68"/>
      <c r="J55" s="68"/>
      <c r="K55" s="67"/>
    </row>
    <row r="56" spans="2:11" s="69" customFormat="1" ht="15.5" x14ac:dyDescent="0.35">
      <c r="B56" s="71"/>
      <c r="C56" s="68"/>
      <c r="D56" s="68"/>
      <c r="E56" s="68"/>
      <c r="F56" s="68"/>
      <c r="G56" s="68"/>
      <c r="H56" s="68"/>
      <c r="I56" s="68"/>
      <c r="J56" s="68"/>
      <c r="K56" s="67"/>
    </row>
    <row r="57" spans="2:11" s="69" customFormat="1" ht="15.5" x14ac:dyDescent="0.35">
      <c r="B57" s="71"/>
      <c r="C57" s="68"/>
      <c r="D57" s="68"/>
      <c r="E57" s="68"/>
      <c r="F57" s="68"/>
      <c r="G57" s="68"/>
      <c r="H57" s="68"/>
      <c r="I57" s="68"/>
      <c r="J57" s="68"/>
      <c r="K57" s="67"/>
    </row>
    <row r="58" spans="2:11" s="69" customFormat="1" ht="15.5" x14ac:dyDescent="0.35">
      <c r="B58" s="71"/>
      <c r="C58" s="68"/>
      <c r="D58" s="68"/>
      <c r="E58" s="68"/>
      <c r="F58" s="68"/>
      <c r="G58" s="68"/>
      <c r="H58" s="68"/>
      <c r="I58" s="68"/>
      <c r="J58" s="68"/>
      <c r="K58" s="67"/>
    </row>
    <row r="59" spans="2:11" s="69" customFormat="1" ht="15.5" x14ac:dyDescent="0.35">
      <c r="B59" s="71"/>
      <c r="C59" s="68"/>
      <c r="D59" s="68"/>
      <c r="E59" s="68"/>
      <c r="F59" s="68"/>
      <c r="G59" s="68"/>
      <c r="H59" s="68"/>
      <c r="I59" s="68"/>
      <c r="J59" s="68"/>
      <c r="K59" s="67"/>
    </row>
    <row r="60" spans="2:11" s="69" customFormat="1" ht="15.5" x14ac:dyDescent="0.35">
      <c r="B60" s="71"/>
      <c r="C60" s="68"/>
      <c r="D60" s="68"/>
      <c r="E60" s="68"/>
      <c r="F60" s="68"/>
      <c r="G60" s="68"/>
      <c r="H60" s="68"/>
      <c r="I60" s="68"/>
      <c r="J60" s="68"/>
      <c r="K60" s="67"/>
    </row>
    <row r="61" spans="2:11" s="69" customFormat="1" ht="15.5" x14ac:dyDescent="0.35">
      <c r="B61" s="71"/>
      <c r="C61" s="68"/>
      <c r="D61" s="68"/>
      <c r="E61" s="68"/>
      <c r="F61" s="68"/>
      <c r="G61" s="68"/>
      <c r="H61" s="68"/>
      <c r="I61" s="68"/>
      <c r="J61" s="68"/>
      <c r="K61" s="67"/>
    </row>
    <row r="62" spans="2:11" s="69" customFormat="1" ht="15.5" x14ac:dyDescent="0.35">
      <c r="B62" s="71"/>
      <c r="C62" s="68"/>
      <c r="D62" s="68"/>
      <c r="E62" s="68"/>
      <c r="F62" s="68"/>
      <c r="G62" s="68"/>
      <c r="H62" s="68"/>
      <c r="I62" s="68"/>
      <c r="J62" s="68"/>
      <c r="K62" s="67"/>
    </row>
    <row r="63" spans="2:11" s="69" customFormat="1" ht="15.5" x14ac:dyDescent="0.35">
      <c r="B63" s="71"/>
      <c r="C63" s="68"/>
      <c r="D63" s="68"/>
      <c r="E63" s="68"/>
      <c r="F63" s="68"/>
      <c r="G63" s="68"/>
      <c r="H63" s="68"/>
      <c r="I63" s="68"/>
      <c r="J63" s="68"/>
      <c r="K63" s="67"/>
    </row>
    <row r="64" spans="2:11" s="69" customFormat="1" ht="15.5" x14ac:dyDescent="0.35">
      <c r="B64" s="71"/>
      <c r="C64" s="68"/>
      <c r="D64" s="68"/>
      <c r="E64" s="68"/>
      <c r="F64" s="68"/>
      <c r="G64" s="68"/>
      <c r="H64" s="68"/>
      <c r="I64" s="68"/>
      <c r="J64" s="68"/>
      <c r="K64" s="67"/>
    </row>
    <row r="65" spans="2:11" s="69" customFormat="1" ht="15.5" x14ac:dyDescent="0.35">
      <c r="B65" s="71"/>
      <c r="C65" s="68"/>
      <c r="D65" s="68"/>
      <c r="E65" s="68"/>
      <c r="F65" s="68"/>
      <c r="G65" s="68"/>
      <c r="H65" s="68"/>
      <c r="I65" s="68"/>
      <c r="J65" s="68"/>
      <c r="K65" s="67"/>
    </row>
    <row r="66" spans="2:11" s="69" customFormat="1" ht="15.5" x14ac:dyDescent="0.35">
      <c r="B66" s="71"/>
      <c r="C66" s="68"/>
      <c r="D66" s="68"/>
      <c r="E66" s="68"/>
      <c r="F66" s="68"/>
      <c r="G66" s="68"/>
      <c r="H66" s="68"/>
      <c r="I66" s="68"/>
      <c r="J66" s="68"/>
      <c r="K66" s="67"/>
    </row>
    <row r="67" spans="2:11" s="69" customFormat="1" ht="15.5" x14ac:dyDescent="0.35">
      <c r="B67" s="71"/>
      <c r="C67" s="68"/>
      <c r="D67" s="68"/>
      <c r="E67" s="68"/>
      <c r="F67" s="68"/>
      <c r="G67" s="68"/>
      <c r="H67" s="68"/>
      <c r="I67" s="68"/>
      <c r="J67" s="68"/>
      <c r="K67" s="67"/>
    </row>
  </sheetData>
  <sheetProtection selectLockedCells="1" selectUnlockedCells="1"/>
  <sortState xmlns:xlrd2="http://schemas.microsoft.com/office/spreadsheetml/2017/richdata2" ref="A13:L33">
    <sortCondition ref="A13:A33"/>
  </sortState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"/>
  <sheetViews>
    <sheetView topLeftCell="B3" zoomScale="110" zoomScaleNormal="110" workbookViewId="0">
      <selection activeCell="M5" sqref="M5:M6"/>
    </sheetView>
  </sheetViews>
  <sheetFormatPr defaultColWidth="9.08984375" defaultRowHeight="14" x14ac:dyDescent="0.3"/>
  <cols>
    <col min="1" max="1" width="29.453125" style="18" customWidth="1"/>
    <col min="2" max="2" width="12.453125" style="23" bestFit="1" customWidth="1"/>
    <col min="3" max="3" width="8.6328125" style="24" bestFit="1" customWidth="1"/>
    <col min="4" max="4" width="9.08984375" style="24" bestFit="1" customWidth="1"/>
    <col min="5" max="5" width="15.54296875" style="24" customWidth="1"/>
    <col min="6" max="6" width="9.36328125" style="24" bestFit="1" customWidth="1"/>
    <col min="7" max="7" width="10.36328125" style="24" customWidth="1"/>
    <col min="8" max="8" width="14.08984375" style="24" bestFit="1" customWidth="1"/>
    <col min="9" max="9" width="7.453125" style="24" customWidth="1"/>
    <col min="10" max="10" width="8.453125" style="51" customWidth="1"/>
    <col min="11" max="11" width="19.453125" style="18" bestFit="1" customWidth="1"/>
    <col min="12" max="12" width="8.08984375" style="24" bestFit="1" customWidth="1"/>
    <col min="13" max="16384" width="9.08984375" style="18"/>
  </cols>
  <sheetData>
    <row r="1" spans="1:14" s="16" customFormat="1" ht="19" x14ac:dyDescent="0.4">
      <c r="A1" s="16" t="s">
        <v>79</v>
      </c>
      <c r="B1" s="19"/>
      <c r="C1" s="20"/>
      <c r="D1" s="47"/>
      <c r="E1" s="48"/>
      <c r="F1" s="48"/>
      <c r="G1" s="48"/>
      <c r="H1" s="48"/>
      <c r="I1" s="20"/>
      <c r="J1" s="35"/>
      <c r="L1" s="20"/>
    </row>
    <row r="2" spans="1:14" s="17" customFormat="1" x14ac:dyDescent="0.3">
      <c r="B2" s="21"/>
      <c r="C2" s="22"/>
      <c r="D2" s="40"/>
      <c r="E2" s="110" t="s">
        <v>21</v>
      </c>
      <c r="F2" s="119"/>
      <c r="G2" s="111"/>
      <c r="H2" s="50"/>
      <c r="L2" s="22"/>
    </row>
    <row r="3" spans="1:14" s="16" customFormat="1" ht="19" x14ac:dyDescent="0.4">
      <c r="A3" s="17" t="s">
        <v>16</v>
      </c>
      <c r="B3" s="19"/>
      <c r="C3" s="20"/>
      <c r="D3" s="20"/>
      <c r="E3" s="20"/>
      <c r="F3" s="20"/>
      <c r="G3" s="20"/>
      <c r="H3" s="20"/>
      <c r="I3" s="20"/>
      <c r="J3" s="36"/>
      <c r="L3" s="20"/>
    </row>
    <row r="4" spans="1:14" s="24" customFormat="1" ht="38.15" customHeight="1" x14ac:dyDescent="0.25">
      <c r="A4" s="46"/>
      <c r="B4" s="46" t="s">
        <v>38</v>
      </c>
      <c r="C4" s="46" t="s">
        <v>2</v>
      </c>
      <c r="D4" s="46" t="s">
        <v>4</v>
      </c>
      <c r="E4" s="46" t="s">
        <v>51</v>
      </c>
      <c r="F4" s="46" t="s">
        <v>43</v>
      </c>
      <c r="G4" s="46" t="s">
        <v>10</v>
      </c>
      <c r="H4" s="46" t="s">
        <v>39</v>
      </c>
      <c r="I4" s="109" t="s">
        <v>52</v>
      </c>
      <c r="J4" s="46" t="s">
        <v>40</v>
      </c>
      <c r="K4" s="54" t="s">
        <v>166</v>
      </c>
      <c r="L4" s="52" t="s">
        <v>20</v>
      </c>
    </row>
    <row r="5" spans="1:14" x14ac:dyDescent="0.3">
      <c r="A5" s="42" t="s">
        <v>30</v>
      </c>
      <c r="B5" s="84">
        <v>9</v>
      </c>
      <c r="C5" s="84">
        <v>10</v>
      </c>
      <c r="D5" s="46">
        <v>10</v>
      </c>
      <c r="E5" s="46"/>
      <c r="F5" s="46"/>
      <c r="G5" s="46">
        <v>10</v>
      </c>
      <c r="H5" s="46">
        <v>10</v>
      </c>
      <c r="I5" s="109"/>
      <c r="J5" s="46">
        <v>10</v>
      </c>
      <c r="K5" s="46">
        <f>SUM(D5+E5+F5+G5++H5+I5+J5)</f>
        <v>40</v>
      </c>
      <c r="L5" s="49">
        <f t="shared" ref="L5:L8" si="0">COUNTA(B5,C5,D5,E5,F5,G5,H5,I5,J5)</f>
        <v>6</v>
      </c>
      <c r="M5" s="157">
        <v>1</v>
      </c>
      <c r="N5" s="24"/>
    </row>
    <row r="6" spans="1:14" x14ac:dyDescent="0.3">
      <c r="A6" s="85" t="s">
        <v>31</v>
      </c>
      <c r="B6" s="84">
        <v>8</v>
      </c>
      <c r="C6" s="84">
        <v>8</v>
      </c>
      <c r="D6" s="84">
        <v>9</v>
      </c>
      <c r="E6" s="46">
        <v>8</v>
      </c>
      <c r="F6" s="46">
        <v>10</v>
      </c>
      <c r="G6" s="84">
        <v>5</v>
      </c>
      <c r="H6" s="46">
        <v>9</v>
      </c>
      <c r="I6" s="109"/>
      <c r="J6" s="46">
        <v>9</v>
      </c>
      <c r="K6" s="46">
        <f>SUM(E6+F6+H6+I6+J6)</f>
        <v>36</v>
      </c>
      <c r="L6" s="49">
        <f>COUNTA(B6,C6,D6,E6,F6,G6,H6,I6,J6)</f>
        <v>8</v>
      </c>
      <c r="M6" s="157">
        <v>2</v>
      </c>
      <c r="N6" s="24"/>
    </row>
    <row r="7" spans="1:14" x14ac:dyDescent="0.3">
      <c r="A7" s="85" t="s">
        <v>29</v>
      </c>
      <c r="B7" s="46">
        <v>10</v>
      </c>
      <c r="C7" s="84">
        <v>7</v>
      </c>
      <c r="D7" s="46">
        <v>8</v>
      </c>
      <c r="E7" s="46">
        <v>9</v>
      </c>
      <c r="F7" s="46">
        <v>9</v>
      </c>
      <c r="G7" s="84">
        <v>4</v>
      </c>
      <c r="H7" s="84">
        <v>7</v>
      </c>
      <c r="I7" s="109"/>
      <c r="J7" s="84">
        <v>8</v>
      </c>
      <c r="K7" s="46">
        <f>SUM(B7+D7+E7+F7+I7)</f>
        <v>36</v>
      </c>
      <c r="L7" s="49">
        <f>COUNTA(B7,C7,D7,E7,F7,G7,H7,I7,J7)</f>
        <v>8</v>
      </c>
      <c r="M7" s="156"/>
      <c r="N7" s="24"/>
    </row>
    <row r="8" spans="1:14" x14ac:dyDescent="0.3">
      <c r="A8" s="85" t="s">
        <v>72</v>
      </c>
      <c r="B8" s="84">
        <v>7</v>
      </c>
      <c r="C8" s="46">
        <v>9</v>
      </c>
      <c r="D8" s="84">
        <v>7</v>
      </c>
      <c r="E8" s="46">
        <v>10</v>
      </c>
      <c r="F8" s="46"/>
      <c r="G8" s="46">
        <v>7</v>
      </c>
      <c r="H8" s="46">
        <v>8</v>
      </c>
      <c r="I8" s="109"/>
      <c r="J8" s="84">
        <v>7</v>
      </c>
      <c r="K8" s="46">
        <f>SUM(C8+E8+F8+G8++H8+I8)</f>
        <v>34</v>
      </c>
      <c r="L8" s="49">
        <f t="shared" si="0"/>
        <v>7</v>
      </c>
    </row>
    <row r="9" spans="1:14" x14ac:dyDescent="0.3">
      <c r="A9" s="138"/>
      <c r="B9" s="139"/>
      <c r="C9" s="140"/>
      <c r="D9" s="140"/>
      <c r="E9" s="140"/>
      <c r="F9" s="140"/>
      <c r="G9" s="140"/>
      <c r="H9" s="140"/>
      <c r="I9" s="140"/>
      <c r="J9" s="141"/>
      <c r="K9" s="138"/>
      <c r="L9" s="140"/>
    </row>
    <row r="10" spans="1:14" x14ac:dyDescent="0.3">
      <c r="A10" s="42" t="s">
        <v>168</v>
      </c>
      <c r="B10" s="46"/>
      <c r="C10" s="46"/>
      <c r="D10" s="46"/>
      <c r="E10" s="46"/>
      <c r="F10" s="46"/>
      <c r="G10" s="46">
        <v>6</v>
      </c>
      <c r="H10" s="46"/>
      <c r="I10" s="109"/>
      <c r="J10" s="46"/>
      <c r="K10" s="46">
        <f>SUM(B10+C10+D10+E10+F10+G10++H10+I10+J10)</f>
        <v>6</v>
      </c>
      <c r="L10" s="49">
        <f>COUNTA(B10,C10,D10,E10,F10,G10,H10,I10,J10)</f>
        <v>1</v>
      </c>
    </row>
    <row r="11" spans="1:14" x14ac:dyDescent="0.3">
      <c r="A11" s="42" t="s">
        <v>35</v>
      </c>
      <c r="B11" s="46"/>
      <c r="C11" s="46"/>
      <c r="D11" s="46"/>
      <c r="E11" s="46"/>
      <c r="F11" s="46"/>
      <c r="G11" s="46">
        <v>9</v>
      </c>
      <c r="H11" s="46"/>
      <c r="I11" s="109"/>
      <c r="J11" s="46"/>
      <c r="K11" s="46">
        <f>SUM(B11+C11+D11+E11+F11+G11++H11+I11+J11)</f>
        <v>9</v>
      </c>
      <c r="L11" s="49">
        <f>COUNTA(B11,C11,D11,E11,F11,G11,H11,I11,J11)</f>
        <v>1</v>
      </c>
    </row>
    <row r="12" spans="1:14" x14ac:dyDescent="0.3">
      <c r="A12" s="42" t="s">
        <v>167</v>
      </c>
      <c r="B12" s="46"/>
      <c r="C12" s="46"/>
      <c r="D12" s="46"/>
      <c r="E12" s="46"/>
      <c r="F12" s="46"/>
      <c r="G12" s="46">
        <v>8</v>
      </c>
      <c r="H12" s="46"/>
      <c r="I12" s="109"/>
      <c r="J12" s="46"/>
      <c r="K12" s="46">
        <f>SUM(B12+D12+E12+F12+G12+H12+I12+J12)</f>
        <v>8</v>
      </c>
      <c r="L12" s="49">
        <f>COUNTA(B12,C12,D12,E12,F12,G12,H12,I12,J12)</f>
        <v>1</v>
      </c>
    </row>
  </sheetData>
  <sheetProtection selectLockedCells="1" selectUnlockedCells="1"/>
  <sortState xmlns:xlrd2="http://schemas.microsoft.com/office/spreadsheetml/2017/richdata2" ref="A10:L12">
    <sortCondition ref="A10:A12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"/>
  <sheetViews>
    <sheetView tabSelected="1" zoomScaleNormal="100" workbookViewId="0">
      <selection activeCell="C9" sqref="C9"/>
    </sheetView>
  </sheetViews>
  <sheetFormatPr defaultRowHeight="12.5" x14ac:dyDescent="0.25"/>
  <cols>
    <col min="1" max="1" width="27.453125" customWidth="1"/>
    <col min="2" max="2" width="6.90625" customWidth="1"/>
    <col min="3" max="3" width="12.08984375" bestFit="1" customWidth="1"/>
    <col min="4" max="4" width="8.54296875" bestFit="1" customWidth="1"/>
    <col min="5" max="5" width="9" bestFit="1" customWidth="1"/>
    <col min="6" max="6" width="15.36328125" bestFit="1" customWidth="1"/>
    <col min="7" max="7" width="8.90625" bestFit="1" customWidth="1"/>
    <col min="8" max="8" width="8.36328125" bestFit="1" customWidth="1"/>
    <col min="9" max="9" width="13.90625" bestFit="1" customWidth="1"/>
    <col min="10" max="10" width="5.08984375" bestFit="1" customWidth="1"/>
    <col min="11" max="11" width="6.90625" bestFit="1" customWidth="1"/>
  </cols>
  <sheetData>
    <row r="1" spans="1:11" ht="19" x14ac:dyDescent="0.4">
      <c r="A1" s="16" t="s">
        <v>79</v>
      </c>
      <c r="B1" s="16"/>
      <c r="C1" s="19"/>
      <c r="D1" s="20"/>
      <c r="E1" s="47"/>
      <c r="F1" s="48"/>
      <c r="G1" s="48"/>
      <c r="H1" s="48"/>
      <c r="I1" s="48"/>
      <c r="J1" s="20"/>
      <c r="K1" s="35"/>
    </row>
    <row r="2" spans="1:11" ht="14" x14ac:dyDescent="0.3">
      <c r="A2" s="17"/>
      <c r="B2" s="17"/>
      <c r="C2" s="21"/>
      <c r="D2" s="22"/>
      <c r="E2" s="60"/>
      <c r="F2" s="50"/>
      <c r="G2" s="50"/>
      <c r="H2" s="50"/>
      <c r="I2" s="50"/>
      <c r="J2" s="17"/>
      <c r="K2" s="17"/>
    </row>
    <row r="3" spans="1:11" ht="19" x14ac:dyDescent="0.4">
      <c r="A3" s="17" t="s">
        <v>73</v>
      </c>
      <c r="B3" s="16"/>
      <c r="C3" s="19"/>
      <c r="D3" s="20"/>
      <c r="E3" s="20"/>
      <c r="F3" s="20"/>
      <c r="G3" s="20"/>
      <c r="H3" s="20"/>
      <c r="I3" s="20"/>
      <c r="J3" s="20"/>
      <c r="K3" s="36"/>
    </row>
    <row r="4" spans="1:11" ht="15.65" customHeight="1" x14ac:dyDescent="0.3">
      <c r="A4" s="42"/>
      <c r="B4" s="42" t="s">
        <v>76</v>
      </c>
      <c r="C4" s="46" t="s">
        <v>38</v>
      </c>
      <c r="D4" s="46" t="s">
        <v>2</v>
      </c>
      <c r="E4" s="46" t="s">
        <v>4</v>
      </c>
      <c r="F4" s="46" t="s">
        <v>51</v>
      </c>
      <c r="G4" s="46" t="s">
        <v>43</v>
      </c>
      <c r="H4" s="55" t="s">
        <v>10</v>
      </c>
      <c r="I4" s="46" t="s">
        <v>39</v>
      </c>
      <c r="J4" s="109" t="s">
        <v>52</v>
      </c>
      <c r="K4" s="46" t="s">
        <v>40</v>
      </c>
    </row>
    <row r="5" spans="1:11" ht="15.65" customHeight="1" x14ac:dyDescent="0.35">
      <c r="A5" s="64" t="s">
        <v>54</v>
      </c>
      <c r="B5" s="61" t="s">
        <v>77</v>
      </c>
      <c r="C5" s="58" t="s">
        <v>74</v>
      </c>
      <c r="D5" s="58">
        <v>9</v>
      </c>
      <c r="E5" s="46">
        <v>9</v>
      </c>
      <c r="F5" s="46">
        <v>10</v>
      </c>
      <c r="G5" s="46"/>
      <c r="H5" s="55"/>
      <c r="I5" s="100"/>
      <c r="J5" s="109"/>
      <c r="K5" s="46"/>
    </row>
    <row r="6" spans="1:11" ht="15.65" customHeight="1" x14ac:dyDescent="0.35">
      <c r="A6" s="64" t="s">
        <v>178</v>
      </c>
      <c r="B6" s="99"/>
      <c r="C6" s="99"/>
      <c r="D6" s="99"/>
      <c r="E6" s="99"/>
      <c r="F6" s="99"/>
      <c r="G6" s="99"/>
      <c r="H6" s="99"/>
      <c r="I6" s="142" t="s">
        <v>74</v>
      </c>
      <c r="J6" s="121"/>
      <c r="K6" s="99"/>
    </row>
    <row r="7" spans="1:11" s="73" customFormat="1" ht="15.65" customHeight="1" x14ac:dyDescent="0.35">
      <c r="A7" s="64" t="s">
        <v>75</v>
      </c>
      <c r="B7" s="59" t="s">
        <v>78</v>
      </c>
      <c r="C7" s="58" t="s">
        <v>74</v>
      </c>
      <c r="D7" s="58"/>
      <c r="E7" s="46"/>
      <c r="F7" s="46"/>
      <c r="G7" s="46"/>
      <c r="H7" s="55"/>
      <c r="I7" s="101"/>
      <c r="J7" s="109"/>
      <c r="K7" s="46"/>
    </row>
    <row r="8" spans="1:11" ht="15.65" customHeight="1" x14ac:dyDescent="0.35">
      <c r="A8" s="64" t="s">
        <v>136</v>
      </c>
      <c r="B8" s="42"/>
      <c r="C8" s="46"/>
      <c r="D8" s="46"/>
      <c r="E8" s="46"/>
      <c r="F8" s="46">
        <v>9</v>
      </c>
      <c r="G8" s="46"/>
      <c r="H8" s="55"/>
      <c r="I8" s="101">
        <v>10</v>
      </c>
      <c r="J8" s="109"/>
      <c r="K8" s="46"/>
    </row>
    <row r="9" spans="1:11" ht="15.65" customHeight="1" x14ac:dyDescent="0.35">
      <c r="A9" s="64" t="s">
        <v>48</v>
      </c>
      <c r="B9" s="42"/>
      <c r="C9" s="58" t="s">
        <v>74</v>
      </c>
      <c r="D9" s="46"/>
      <c r="E9" s="46">
        <v>10</v>
      </c>
      <c r="F9" s="46"/>
      <c r="G9" s="46"/>
      <c r="H9" s="55">
        <v>10</v>
      </c>
      <c r="I9" s="101"/>
      <c r="J9" s="109"/>
      <c r="K9" s="46"/>
    </row>
    <row r="10" spans="1:11" ht="15.65" customHeight="1" x14ac:dyDescent="0.35">
      <c r="A10" s="64" t="s">
        <v>82</v>
      </c>
      <c r="B10" s="59" t="s">
        <v>77</v>
      </c>
      <c r="C10" s="58"/>
      <c r="D10" s="58">
        <v>10</v>
      </c>
      <c r="E10" s="58">
        <v>8</v>
      </c>
      <c r="F10" s="58"/>
      <c r="G10" s="58"/>
      <c r="H10" s="72">
        <v>9</v>
      </c>
      <c r="I10" s="102">
        <v>9</v>
      </c>
      <c r="J10" s="120"/>
      <c r="K10" s="58"/>
    </row>
    <row r="11" spans="1:11" ht="15.5" x14ac:dyDescent="0.35">
      <c r="A11" s="64" t="s">
        <v>169</v>
      </c>
      <c r="B11" s="42"/>
      <c r="C11" s="46"/>
      <c r="D11" s="46"/>
      <c r="E11" s="46"/>
      <c r="F11" s="46"/>
      <c r="G11" s="46"/>
      <c r="H11" s="55">
        <v>8</v>
      </c>
      <c r="I11" s="101"/>
      <c r="J11" s="109"/>
      <c r="K11" s="46"/>
    </row>
  </sheetData>
  <sortState xmlns:xlrd2="http://schemas.microsoft.com/office/spreadsheetml/2017/richdata2" ref="A5:K11">
    <sortCondition ref="A5:A1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8"/>
  <sheetViews>
    <sheetView zoomScaleNormal="100" workbookViewId="0">
      <selection activeCell="D2" sqref="D2:I2"/>
    </sheetView>
  </sheetViews>
  <sheetFormatPr defaultColWidth="9.08984375" defaultRowHeight="13" x14ac:dyDescent="0.3"/>
  <cols>
    <col min="1" max="1" width="26.54296875" style="1" customWidth="1"/>
    <col min="2" max="2" width="11.54296875" style="2" customWidth="1"/>
    <col min="3" max="12" width="11.54296875" style="1" customWidth="1"/>
    <col min="13" max="16384" width="9.08984375" style="1"/>
  </cols>
  <sheetData>
    <row r="1" spans="1:13" s="4" customFormat="1" ht="19" x14ac:dyDescent="0.4">
      <c r="A1" s="16" t="s">
        <v>17</v>
      </c>
      <c r="B1" s="3"/>
    </row>
    <row r="2" spans="1:13" s="5" customFormat="1" ht="14" x14ac:dyDescent="0.3">
      <c r="B2" s="6"/>
      <c r="D2" s="152" t="s">
        <v>18</v>
      </c>
      <c r="E2" s="153"/>
      <c r="F2" s="154"/>
      <c r="G2" s="38"/>
      <c r="H2" s="39" t="s">
        <v>21</v>
      </c>
      <c r="I2" s="37"/>
    </row>
    <row r="3" spans="1:13" s="4" customFormat="1" ht="19.5" thickBot="1" x14ac:dyDescent="0.45">
      <c r="A3" s="16" t="s">
        <v>19</v>
      </c>
      <c r="B3" s="3"/>
    </row>
    <row r="4" spans="1:13" s="5" customFormat="1" ht="14.5" thickBot="1" x14ac:dyDescent="0.35">
      <c r="A4" s="25"/>
      <c r="B4" s="26" t="s">
        <v>1</v>
      </c>
      <c r="C4" s="26" t="s">
        <v>2</v>
      </c>
      <c r="D4" s="26" t="s">
        <v>3</v>
      </c>
      <c r="E4" s="26" t="s">
        <v>5</v>
      </c>
      <c r="F4" s="26" t="s">
        <v>6</v>
      </c>
      <c r="G4" s="26" t="s">
        <v>7</v>
      </c>
      <c r="H4" s="27" t="s">
        <v>4</v>
      </c>
      <c r="I4" s="26" t="s">
        <v>8</v>
      </c>
      <c r="J4" s="26" t="s">
        <v>9</v>
      </c>
      <c r="K4" s="26" t="s">
        <v>10</v>
      </c>
      <c r="L4" s="28" t="s">
        <v>11</v>
      </c>
    </row>
    <row r="5" spans="1:13" s="8" customFormat="1" ht="14" x14ac:dyDescent="0.3">
      <c r="A5" s="29"/>
      <c r="B5" s="7"/>
      <c r="C5" s="15"/>
      <c r="D5" s="7"/>
      <c r="E5" s="7"/>
      <c r="F5" s="9"/>
      <c r="G5" s="9"/>
      <c r="H5" s="9"/>
      <c r="I5" s="9"/>
      <c r="J5" s="9"/>
      <c r="K5" s="7"/>
      <c r="L5" s="7"/>
    </row>
    <row r="6" spans="1:13" s="5" customFormat="1" ht="14" x14ac:dyDescent="0.3">
      <c r="A6" s="29"/>
      <c r="B6" s="9"/>
      <c r="C6" s="7"/>
      <c r="D6" s="7"/>
      <c r="E6" s="10"/>
      <c r="F6" s="10"/>
      <c r="G6" s="9"/>
      <c r="H6" s="15"/>
      <c r="I6" s="9"/>
      <c r="J6" s="7"/>
      <c r="K6" s="7"/>
      <c r="L6" s="7"/>
      <c r="M6" s="14"/>
    </row>
    <row r="7" spans="1:13" s="5" customFormat="1" ht="14" x14ac:dyDescent="0.3">
      <c r="A7" s="30"/>
      <c r="B7" s="12"/>
      <c r="C7" s="11"/>
      <c r="D7" s="11"/>
      <c r="E7" s="11"/>
      <c r="F7" s="12"/>
      <c r="G7" s="12"/>
      <c r="H7" s="12"/>
      <c r="I7" s="12"/>
      <c r="J7" s="11"/>
      <c r="K7" s="11"/>
      <c r="L7" s="11"/>
    </row>
    <row r="8" spans="1:13" s="5" customFormat="1" ht="14" x14ac:dyDescent="0.3">
      <c r="A8" s="3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3" s="5" customFormat="1" ht="14" x14ac:dyDescent="0.3">
      <c r="A9" s="30"/>
      <c r="B9" s="11"/>
      <c r="C9" s="12"/>
      <c r="D9" s="11"/>
      <c r="E9" s="11"/>
      <c r="F9" s="11"/>
      <c r="G9" s="12"/>
      <c r="H9" s="12"/>
      <c r="I9" s="11"/>
      <c r="J9" s="12"/>
      <c r="K9" s="12"/>
      <c r="L9" s="12"/>
    </row>
    <row r="10" spans="1:13" s="5" customFormat="1" ht="14" x14ac:dyDescent="0.3">
      <c r="A10" s="3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3" s="5" customFormat="1" ht="14" x14ac:dyDescent="0.3">
      <c r="A11" s="3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s="5" customFormat="1" ht="14" x14ac:dyDescent="0.3">
      <c r="A12" s="3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s="5" customFormat="1" ht="14" x14ac:dyDescent="0.3">
      <c r="A13" s="3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3" s="5" customFormat="1" ht="14" x14ac:dyDescent="0.3">
      <c r="A14" s="3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3" s="5" customFormat="1" ht="14" x14ac:dyDescent="0.3">
      <c r="A15" s="3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3" s="5" customFormat="1" ht="14" x14ac:dyDescent="0.3">
      <c r="A16" s="3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s="5" customFormat="1" ht="14" x14ac:dyDescent="0.3">
      <c r="A17" s="3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5" customFormat="1" ht="14" x14ac:dyDescent="0.3">
      <c r="A18" s="3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s="5" customFormat="1" ht="14" x14ac:dyDescent="0.3">
      <c r="A19" s="3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s="5" customFormat="1" ht="14" x14ac:dyDescent="0.3">
      <c r="A20" s="3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s="5" customFormat="1" ht="14" x14ac:dyDescent="0.3">
      <c r="A21" s="31"/>
      <c r="B21" s="11"/>
      <c r="C21" s="12"/>
      <c r="D21" s="11"/>
      <c r="E21" s="11"/>
      <c r="F21" s="11"/>
      <c r="G21" s="12"/>
      <c r="H21" s="12"/>
      <c r="I21" s="11"/>
      <c r="J21" s="12"/>
      <c r="K21" s="12"/>
      <c r="L21" s="12"/>
    </row>
    <row r="22" spans="1:12" s="5" customFormat="1" ht="14" x14ac:dyDescent="0.3">
      <c r="A22" s="3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s="5" customFormat="1" ht="14" x14ac:dyDescent="0.3">
      <c r="A23" s="3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s="5" customFormat="1" ht="14" x14ac:dyDescent="0.3">
      <c r="A24" s="3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s="5" customFormat="1" ht="14" x14ac:dyDescent="0.3">
      <c r="A25" s="3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s="5" customFormat="1" ht="14" x14ac:dyDescent="0.3">
      <c r="A26" s="3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s="5" customFormat="1" ht="14" x14ac:dyDescent="0.3">
      <c r="A27" s="3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s="5" customFormat="1" ht="14" x14ac:dyDescent="0.3">
      <c r="A28" s="3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s="5" customFormat="1" ht="14" x14ac:dyDescent="0.3">
      <c r="A29" s="3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s="5" customFormat="1" ht="14" x14ac:dyDescent="0.3">
      <c r="A30" s="3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s="5" customFormat="1" ht="14" x14ac:dyDescent="0.3">
      <c r="A31" s="3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s="5" customFormat="1" ht="14" x14ac:dyDescent="0.3">
      <c r="A32" s="3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s="5" customFormat="1" ht="14" x14ac:dyDescent="0.3">
      <c r="A33" s="3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s="5" customFormat="1" ht="14" x14ac:dyDescent="0.3">
      <c r="A34" s="3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s="5" customFormat="1" ht="14" x14ac:dyDescent="0.3">
      <c r="A35" s="3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s="5" customFormat="1" ht="14" x14ac:dyDescent="0.3">
      <c r="A36" s="3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s="5" customFormat="1" ht="14" x14ac:dyDescent="0.3">
      <c r="A37" s="3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s="5" customFormat="1" ht="14" x14ac:dyDescent="0.3">
      <c r="A38" s="3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s="5" customFormat="1" ht="14" x14ac:dyDescent="0.3">
      <c r="A39" s="3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s="5" customFormat="1" ht="14" x14ac:dyDescent="0.3">
      <c r="A40" s="3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s="5" customFormat="1" ht="14" x14ac:dyDescent="0.3">
      <c r="A41" s="3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s="5" customFormat="1" ht="14" x14ac:dyDescent="0.3">
      <c r="A42" s="3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5" customFormat="1" ht="14" x14ac:dyDescent="0.3">
      <c r="A43" s="3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s="5" customFormat="1" ht="14" x14ac:dyDescent="0.3">
      <c r="A44" s="3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s="5" customFormat="1" ht="14" x14ac:dyDescent="0.3">
      <c r="A45" s="3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s="5" customFormat="1" ht="14" x14ac:dyDescent="0.3">
      <c r="A46" s="3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s="5" customFormat="1" ht="14" x14ac:dyDescent="0.3">
      <c r="A47" s="3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s="5" customFormat="1" ht="14" x14ac:dyDescent="0.3">
      <c r="A48" s="3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s="5" customFormat="1" ht="14" x14ac:dyDescent="0.3">
      <c r="A49" s="3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s="5" customFormat="1" ht="14" x14ac:dyDescent="0.3">
      <c r="A50" s="3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s="5" customFormat="1" ht="14" x14ac:dyDescent="0.3">
      <c r="A51" s="3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s="5" customFormat="1" ht="14.5" thickBot="1" x14ac:dyDescent="0.3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spans="1:12" s="5" customFormat="1" ht="14" x14ac:dyDescent="0.3">
      <c r="B53" s="6"/>
    </row>
    <row r="54" spans="1:12" s="5" customFormat="1" ht="14" x14ac:dyDescent="0.3">
      <c r="A54" s="8"/>
      <c r="B54" s="6"/>
    </row>
    <row r="55" spans="1:12" s="5" customFormat="1" ht="14" x14ac:dyDescent="0.3">
      <c r="B55" s="6"/>
    </row>
    <row r="56" spans="1:12" s="5" customFormat="1" ht="14" x14ac:dyDescent="0.3">
      <c r="B56" s="6"/>
    </row>
    <row r="57" spans="1:12" s="5" customFormat="1" ht="14" x14ac:dyDescent="0.3">
      <c r="B57" s="6"/>
    </row>
    <row r="58" spans="1:12" s="5" customFormat="1" ht="14" x14ac:dyDescent="0.3">
      <c r="B58" s="6"/>
    </row>
  </sheetData>
  <sheetProtection selectLockedCells="1" selectUnlockedCells="1"/>
  <mergeCells count="1">
    <mergeCell ref="D2:F2"/>
  </mergeCells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Enkel pony</vt:lpstr>
      <vt:lpstr>Dubbel pony</vt:lpstr>
      <vt:lpstr>Tandem pony</vt:lpstr>
      <vt:lpstr>Vierspan pony</vt:lpstr>
      <vt:lpstr>Enkel paard</vt:lpstr>
      <vt:lpstr>Dubbel paard</vt:lpstr>
      <vt:lpstr>Vierspan paard</vt:lpstr>
      <vt:lpstr>JEUGD</vt:lpstr>
      <vt:lpstr>Tandem Paard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 K, Koerina</dc:creator>
  <cp:lastModifiedBy>Trudie Veenstra</cp:lastModifiedBy>
  <dcterms:created xsi:type="dcterms:W3CDTF">2014-09-19T09:41:26Z</dcterms:created>
  <dcterms:modified xsi:type="dcterms:W3CDTF">2024-10-14T20:15:55Z</dcterms:modified>
</cp:coreProperties>
</file>